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D4D48A2D-EC78-4240-B655-77DF019DE122}" xr6:coauthVersionLast="47" xr6:coauthVersionMax="47" xr10:uidLastSave="{00000000-0000-0000-0000-000000000000}"/>
  <bookViews>
    <workbookView xWindow="-120" yWindow="-120" windowWidth="29040" windowHeight="15840" xr2:uid="{00000000-000D-0000-FFFF-FFFF00000000}"/>
  </bookViews>
  <sheets>
    <sheet name="エアコン(詳細版)(リファレンス)_記入例" sheetId="12" r:id="rId1"/>
    <sheet name="エアコン(詳細版)(リファレンス)_記入用" sheetId="15" r:id="rId2"/>
    <sheet name="エアコン(詳細版)(BaU)_記入用" sheetId="16" r:id="rId3"/>
    <sheet name="エアコン(簡易版)(リファレンス)_記入用" sheetId="8" r:id="rId4"/>
    <sheet name="エアコン(簡易版)(BaU)_記入用" sheetId="18" r:id="rId5"/>
  </sheets>
  <definedNames>
    <definedName name="_xlnm.Print_Area" localSheetId="4">'エアコン(簡易版)(BaU)_記入用'!$A$1:$O$55</definedName>
    <definedName name="_xlnm.Print_Area" localSheetId="3">'エアコン(簡易版)(リファレンス)_記入用'!$A$1:$O$72</definedName>
    <definedName name="_xlnm.Print_Area" localSheetId="2">'エアコン(詳細版)(BaU)_記入用'!$A$1:$P$60</definedName>
    <definedName name="_xlnm.Print_Area" localSheetId="1">'エアコン(詳細版)(リファレンス)_記入用'!$A$1:$P$60</definedName>
    <definedName name="_xlnm.Print_Area" localSheetId="0">'エアコン(詳細版)(リファレンス)_記入例'!$A$1:$P$60</definedName>
    <definedName name="_xlnm.Print_Titles" localSheetId="4">'エアコン(簡易版)(BaU)_記入用'!$2:$2</definedName>
    <definedName name="_xlnm.Print_Titles" localSheetId="3">'エアコン(簡易版)(リファレンス)_記入用'!$2:$2</definedName>
    <definedName name="_xlnm.Print_Titles" localSheetId="2">'エアコン(詳細版)(BaU)_記入用'!$2:$2</definedName>
    <definedName name="_xlnm.Print_Titles" localSheetId="1">'エアコン(詳細版)(リファレンス)_記入用'!$2:$2</definedName>
    <definedName name="_xlnm.Print_Titles" localSheetId="0">'エアコン(詳細版)(リファレンス)_記入例'!$2:$2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6" i="16" l="1"/>
  <c r="N50" i="18"/>
  <c r="N27" i="18"/>
  <c r="N37" i="18" s="1"/>
  <c r="N22" i="18"/>
  <c r="N46" i="18" s="1"/>
  <c r="N45" i="18" s="1"/>
  <c r="I37" i="16"/>
  <c r="O36" i="16"/>
  <c r="O34" i="16"/>
  <c r="E37" i="16" s="1"/>
  <c r="O26" i="16"/>
  <c r="I27" i="16" s="1"/>
  <c r="O24" i="16"/>
  <c r="E27" i="16" s="1"/>
  <c r="N20" i="16"/>
  <c r="N40" i="16" s="1"/>
  <c r="M20" i="16"/>
  <c r="M40" i="16" s="1"/>
  <c r="L20" i="16"/>
  <c r="L40" i="16" s="1"/>
  <c r="K20" i="16"/>
  <c r="K40" i="16" s="1"/>
  <c r="J20" i="16"/>
  <c r="J40" i="16" s="1"/>
  <c r="I20" i="16"/>
  <c r="I40" i="16" s="1"/>
  <c r="H20" i="16"/>
  <c r="H40" i="16" s="1"/>
  <c r="G20" i="16"/>
  <c r="G40" i="16" s="1"/>
  <c r="F20" i="16"/>
  <c r="E20" i="16"/>
  <c r="D20" i="16"/>
  <c r="C20" i="16"/>
  <c r="N16" i="16"/>
  <c r="N39" i="16" s="1"/>
  <c r="M16" i="16"/>
  <c r="M39" i="16" s="1"/>
  <c r="L16" i="16"/>
  <c r="L39" i="16" s="1"/>
  <c r="K16" i="16"/>
  <c r="K39" i="16" s="1"/>
  <c r="J16" i="16"/>
  <c r="J39" i="16" s="1"/>
  <c r="I16" i="16"/>
  <c r="I39" i="16" s="1"/>
  <c r="H16" i="16"/>
  <c r="H39" i="16" s="1"/>
  <c r="G16" i="16"/>
  <c r="F16" i="16"/>
  <c r="E16" i="16"/>
  <c r="E29" i="16" s="1"/>
  <c r="D16" i="16"/>
  <c r="D39" i="16" s="1"/>
  <c r="C16" i="16"/>
  <c r="C29" i="16" s="1"/>
  <c r="O29" i="16" s="1"/>
  <c r="O50" i="16" s="1"/>
  <c r="N50" i="8"/>
  <c r="N46" i="8"/>
  <c r="N45" i="8"/>
  <c r="N37" i="8"/>
  <c r="N33" i="8"/>
  <c r="N34" i="8"/>
  <c r="C40" i="12"/>
  <c r="C39" i="12"/>
  <c r="E37" i="12"/>
  <c r="I37" i="12"/>
  <c r="O36" i="12"/>
  <c r="O34" i="12"/>
  <c r="O24" i="12"/>
  <c r="E27" i="12" s="1"/>
  <c r="C29" i="12" s="1"/>
  <c r="C16" i="12"/>
  <c r="N27" i="8"/>
  <c r="N22" i="8"/>
  <c r="N34" i="18" l="1"/>
  <c r="N33" i="18" s="1"/>
  <c r="N12" i="18" s="1"/>
  <c r="C30" i="16"/>
  <c r="O30" i="16" s="1"/>
  <c r="O51" i="16" s="1"/>
  <c r="O49" i="16" s="1"/>
  <c r="K29" i="16"/>
  <c r="I29" i="16"/>
  <c r="J29" i="16"/>
  <c r="M29" i="16"/>
  <c r="H29" i="16"/>
  <c r="D30" i="16"/>
  <c r="E30" i="16"/>
  <c r="F30" i="16"/>
  <c r="L30" i="16"/>
  <c r="G30" i="16"/>
  <c r="H30" i="16"/>
  <c r="J30" i="16"/>
  <c r="I30" i="16"/>
  <c r="F29" i="16"/>
  <c r="G29" i="16"/>
  <c r="O20" i="16"/>
  <c r="C40" i="16"/>
  <c r="O40" i="16" s="1"/>
  <c r="O58" i="16" s="1"/>
  <c r="L29" i="16"/>
  <c r="G39" i="16"/>
  <c r="N29" i="16"/>
  <c r="M30" i="16"/>
  <c r="O16" i="16"/>
  <c r="D40" i="16"/>
  <c r="F39" i="16"/>
  <c r="N30" i="16"/>
  <c r="D29" i="16"/>
  <c r="C39" i="16"/>
  <c r="O39" i="16" s="1"/>
  <c r="O57" i="16" s="1"/>
  <c r="E39" i="16"/>
  <c r="K30" i="16"/>
  <c r="E40" i="16"/>
  <c r="F40" i="16"/>
  <c r="N29" i="12"/>
  <c r="F16" i="12"/>
  <c r="O45" i="16" l="1"/>
  <c r="O56" i="16"/>
  <c r="O36" i="15"/>
  <c r="I37" i="15" s="1"/>
  <c r="O34" i="15"/>
  <c r="E37" i="15" s="1"/>
  <c r="O26" i="15"/>
  <c r="I27" i="15" s="1"/>
  <c r="O24" i="15"/>
  <c r="E27" i="15" s="1"/>
  <c r="N20" i="15"/>
  <c r="M20" i="15"/>
  <c r="L20" i="15"/>
  <c r="K20" i="15"/>
  <c r="J20" i="15"/>
  <c r="I20" i="15"/>
  <c r="H20" i="15"/>
  <c r="G20" i="15"/>
  <c r="F20" i="15"/>
  <c r="E20" i="15"/>
  <c r="D20" i="15"/>
  <c r="C20" i="15"/>
  <c r="N16" i="15"/>
  <c r="M16" i="15"/>
  <c r="L16" i="15"/>
  <c r="K16" i="15"/>
  <c r="J16" i="15"/>
  <c r="I16" i="15"/>
  <c r="H16" i="15"/>
  <c r="G16" i="15"/>
  <c r="F16" i="15"/>
  <c r="E16" i="15"/>
  <c r="D16" i="15"/>
  <c r="C16" i="15"/>
  <c r="E16" i="12"/>
  <c r="D20" i="12"/>
  <c r="E20" i="12"/>
  <c r="F20" i="12"/>
  <c r="G20" i="12"/>
  <c r="H20" i="12"/>
  <c r="I20" i="12"/>
  <c r="J20" i="12"/>
  <c r="K20" i="12"/>
  <c r="L20" i="12"/>
  <c r="M20" i="12"/>
  <c r="N20" i="12"/>
  <c r="C20" i="12"/>
  <c r="D16" i="12"/>
  <c r="G16" i="12"/>
  <c r="H16" i="12"/>
  <c r="I16" i="12"/>
  <c r="J16" i="12"/>
  <c r="K16" i="12"/>
  <c r="L16" i="12"/>
  <c r="M16" i="12"/>
  <c r="N16" i="12"/>
  <c r="O43" i="16" l="1"/>
  <c r="C30" i="15"/>
  <c r="C29" i="15"/>
  <c r="E39" i="15"/>
  <c r="I39" i="15"/>
  <c r="M39" i="15"/>
  <c r="D39" i="15"/>
  <c r="H39" i="15"/>
  <c r="L39" i="15"/>
  <c r="F29" i="15"/>
  <c r="J29" i="15"/>
  <c r="N29" i="15"/>
  <c r="F30" i="15"/>
  <c r="J30" i="15"/>
  <c r="N30" i="15"/>
  <c r="G29" i="15"/>
  <c r="K29" i="15"/>
  <c r="E30" i="15"/>
  <c r="I30" i="15"/>
  <c r="M30" i="15"/>
  <c r="C40" i="15"/>
  <c r="G40" i="15"/>
  <c r="K40" i="15"/>
  <c r="D40" i="15"/>
  <c r="H40" i="15"/>
  <c r="L40" i="15"/>
  <c r="D29" i="15"/>
  <c r="H29" i="15"/>
  <c r="L29" i="15"/>
  <c r="G30" i="15"/>
  <c r="K30" i="15"/>
  <c r="F39" i="15"/>
  <c r="J39" i="15"/>
  <c r="N39" i="15"/>
  <c r="E40" i="15"/>
  <c r="I40" i="15"/>
  <c r="M40" i="15"/>
  <c r="O16" i="15"/>
  <c r="E29" i="15"/>
  <c r="I29" i="15"/>
  <c r="M29" i="15"/>
  <c r="D30" i="15"/>
  <c r="H30" i="15"/>
  <c r="L30" i="15"/>
  <c r="C39" i="15"/>
  <c r="G39" i="15"/>
  <c r="K39" i="15"/>
  <c r="F40" i="15"/>
  <c r="J40" i="15"/>
  <c r="N40" i="15"/>
  <c r="O20" i="15"/>
  <c r="E40" i="12"/>
  <c r="O26" i="12"/>
  <c r="I27" i="12" s="1"/>
  <c r="C30" i="12" l="1"/>
  <c r="N30" i="12"/>
  <c r="O29" i="15"/>
  <c r="O50" i="15" s="1"/>
  <c r="O39" i="15"/>
  <c r="O57" i="15" s="1"/>
  <c r="O30" i="15"/>
  <c r="O51" i="15" s="1"/>
  <c r="O40" i="15"/>
  <c r="O58" i="15" s="1"/>
  <c r="I40" i="12"/>
  <c r="M40" i="12"/>
  <c r="F40" i="12"/>
  <c r="J40" i="12"/>
  <c r="N40" i="12"/>
  <c r="G40" i="12"/>
  <c r="K40" i="12"/>
  <c r="D40" i="12"/>
  <c r="H40" i="12"/>
  <c r="L40" i="12"/>
  <c r="E29" i="12"/>
  <c r="I29" i="12"/>
  <c r="M29" i="12"/>
  <c r="F29" i="12"/>
  <c r="J29" i="12"/>
  <c r="H29" i="12"/>
  <c r="L29" i="12"/>
  <c r="G29" i="12"/>
  <c r="D29" i="12"/>
  <c r="K29" i="12"/>
  <c r="F30" i="12"/>
  <c r="J30" i="12"/>
  <c r="D30" i="12"/>
  <c r="E30" i="12"/>
  <c r="L30" i="12"/>
  <c r="M30" i="12"/>
  <c r="H30" i="12"/>
  <c r="I30" i="12"/>
  <c r="K30" i="12"/>
  <c r="G30" i="12"/>
  <c r="E39" i="12"/>
  <c r="I39" i="12"/>
  <c r="M39" i="12"/>
  <c r="F39" i="12"/>
  <c r="K39" i="12"/>
  <c r="N39" i="12"/>
  <c r="H39" i="12"/>
  <c r="J39" i="12"/>
  <c r="D39" i="12"/>
  <c r="L39" i="12"/>
  <c r="G39" i="12"/>
  <c r="O16" i="12"/>
  <c r="O20" i="12"/>
  <c r="O49" i="15" l="1"/>
  <c r="O45" i="15" s="1"/>
  <c r="O56" i="15"/>
  <c r="O40" i="12"/>
  <c r="O58" i="12" s="1"/>
  <c r="O39" i="12"/>
  <c r="O57" i="12" s="1"/>
  <c r="O29" i="12"/>
  <c r="O50" i="12" s="1"/>
  <c r="O30" i="12"/>
  <c r="O51" i="12" s="1"/>
  <c r="O56" i="12" l="1"/>
  <c r="O46" i="12" s="1"/>
  <c r="O43" i="15"/>
  <c r="O46" i="15"/>
  <c r="O49" i="12"/>
  <c r="O45" i="12" s="1"/>
  <c r="O43" i="12" l="1"/>
  <c r="N12" i="8"/>
</calcChain>
</file>

<file path=xl/sharedStrings.xml><?xml version="1.0" encoding="utf-8"?>
<sst xmlns="http://schemas.openxmlformats.org/spreadsheetml/2006/main" count="633" uniqueCount="147">
  <si>
    <t>CO2排出削減量</t>
    <rPh sb="3" eb="5">
      <t>ハイシュツ</t>
    </rPh>
    <rPh sb="5" eb="7">
      <t>サクゲン</t>
    </rPh>
    <rPh sb="7" eb="8">
      <t>リョウ</t>
    </rPh>
    <phoneticPr fontId="1"/>
  </si>
  <si>
    <t>ton-CO2/年</t>
    <rPh sb="8" eb="9">
      <t>ネン</t>
    </rPh>
    <phoneticPr fontId="1"/>
  </si>
  <si>
    <t>Q</t>
    <phoneticPr fontId="1"/>
  </si>
  <si>
    <t>●リファレンスＣＯ２排出量の計算</t>
    <rPh sb="10" eb="12">
      <t>ハイシュツ</t>
    </rPh>
    <rPh sb="12" eb="13">
      <t>リョウ</t>
    </rPh>
    <rPh sb="14" eb="16">
      <t>ケイサン</t>
    </rPh>
    <phoneticPr fontId="1"/>
  </si>
  <si>
    <t>グリッド電力のCO2排出係数</t>
    <rPh sb="4" eb="6">
      <t>デンリョク</t>
    </rPh>
    <rPh sb="10" eb="12">
      <t>ハイシュツ</t>
    </rPh>
    <rPh sb="12" eb="14">
      <t>ケイスウ</t>
    </rPh>
    <phoneticPr fontId="1"/>
  </si>
  <si>
    <t>ton-CO2/MWｈ</t>
    <phoneticPr fontId="1"/>
  </si>
  <si>
    <t>●プロジェクトＣＯ２排出量の計算</t>
    <rPh sb="10" eb="12">
      <t>ハイシュツ</t>
    </rPh>
    <rPh sb="12" eb="13">
      <t>リョウ</t>
    </rPh>
    <rPh sb="14" eb="16">
      <t>ケイサン</t>
    </rPh>
    <phoneticPr fontId="1"/>
  </si>
  <si>
    <t>MWh/年</t>
    <rPh sb="4" eb="5">
      <t>ネン</t>
    </rPh>
    <phoneticPr fontId="1"/>
  </si>
  <si>
    <t>ｇeｆ</t>
    <phoneticPr fontId="1"/>
  </si>
  <si>
    <t>年間必要冷房能力</t>
    <rPh sb="0" eb="2">
      <t>ネンカン</t>
    </rPh>
    <rPh sb="2" eb="4">
      <t>ヒツヨウ</t>
    </rPh>
    <rPh sb="4" eb="6">
      <t>レイボウ</t>
    </rPh>
    <rPh sb="6" eb="8">
      <t>ノウリョク</t>
    </rPh>
    <phoneticPr fontId="1"/>
  </si>
  <si>
    <t>時間当たり必要冷房能力(kWh）</t>
    <rPh sb="7" eb="9">
      <t>レイボウ</t>
    </rPh>
    <phoneticPr fontId="1"/>
  </si>
  <si>
    <t>CQｙ</t>
    <phoneticPr fontId="1"/>
  </si>
  <si>
    <t>Q=(Ryc-Pyc)+(Ryh-Pyh)</t>
    <phoneticPr fontId="1"/>
  </si>
  <si>
    <t>冷房時リファレンスCO2排出量</t>
    <rPh sb="0" eb="2">
      <t>レイボウ</t>
    </rPh>
    <rPh sb="2" eb="3">
      <t>ジ</t>
    </rPh>
    <rPh sb="12" eb="14">
      <t>ハイシュツ</t>
    </rPh>
    <rPh sb="14" eb="15">
      <t>リョウ</t>
    </rPh>
    <phoneticPr fontId="1"/>
  </si>
  <si>
    <t>冷房時プロジェクトCO2排出量</t>
    <rPh sb="0" eb="2">
      <t>レイボウ</t>
    </rPh>
    <rPh sb="2" eb="3">
      <t>ジ</t>
    </rPh>
    <rPh sb="12" eb="14">
      <t>ハイシュツ</t>
    </rPh>
    <rPh sb="14" eb="15">
      <t>リョウ</t>
    </rPh>
    <phoneticPr fontId="1"/>
  </si>
  <si>
    <t>Ryh</t>
    <phoneticPr fontId="1"/>
  </si>
  <si>
    <t>Pyh</t>
    <phoneticPr fontId="1"/>
  </si>
  <si>
    <t>Ryc</t>
    <phoneticPr fontId="1"/>
  </si>
  <si>
    <t>Pyc</t>
    <phoneticPr fontId="1"/>
  </si>
  <si>
    <t>暖房時リファレンスCO2排出量</t>
    <rPh sb="0" eb="2">
      <t>ダンボウ</t>
    </rPh>
    <rPh sb="2" eb="3">
      <t>ジ</t>
    </rPh>
    <rPh sb="12" eb="14">
      <t>ハイシュツ</t>
    </rPh>
    <rPh sb="14" eb="15">
      <t>リョウ</t>
    </rPh>
    <phoneticPr fontId="1"/>
  </si>
  <si>
    <t>暖房時プロジェクトCO2排出量</t>
    <rPh sb="0" eb="2">
      <t>ダンボウ</t>
    </rPh>
    <rPh sb="2" eb="3">
      <t>ジ</t>
    </rPh>
    <rPh sb="12" eb="14">
      <t>ハイシュツ</t>
    </rPh>
    <rPh sb="14" eb="15">
      <t>リョウ</t>
    </rPh>
    <phoneticPr fontId="1"/>
  </si>
  <si>
    <t>●必要空調負荷の計算</t>
    <rPh sb="1" eb="3">
      <t>ヒツヨウ</t>
    </rPh>
    <rPh sb="3" eb="5">
      <t>クウチョウ</t>
    </rPh>
    <rPh sb="5" eb="7">
      <t>フカ</t>
    </rPh>
    <rPh sb="8" eb="10">
      <t>ケイサン</t>
    </rPh>
    <phoneticPr fontId="1"/>
  </si>
  <si>
    <t>年間必要暖房能力</t>
    <rPh sb="0" eb="2">
      <t>ネンカン</t>
    </rPh>
    <rPh sb="2" eb="4">
      <t>ヒツヨウ</t>
    </rPh>
    <rPh sb="4" eb="6">
      <t>ダンボウ</t>
    </rPh>
    <rPh sb="6" eb="8">
      <t>ノウリョク</t>
    </rPh>
    <phoneticPr fontId="1"/>
  </si>
  <si>
    <t>HQｙ</t>
    <phoneticPr fontId="1"/>
  </si>
  <si>
    <t>時間当たり必要暖房能力(kWh）</t>
    <rPh sb="7" eb="9">
      <t>ダンボウ</t>
    </rPh>
    <rPh sb="9" eb="11">
      <t>ノウリョク</t>
    </rPh>
    <phoneticPr fontId="1"/>
  </si>
  <si>
    <t>CQｙ＝時間当たり必要冷房能力(kWh）×冷房年間稼働時間(h/年)/1000</t>
    <rPh sb="4" eb="6">
      <t>ジカン</t>
    </rPh>
    <rPh sb="6" eb="7">
      <t>ア</t>
    </rPh>
    <rPh sb="9" eb="11">
      <t>ヒツヨウ</t>
    </rPh>
    <rPh sb="11" eb="13">
      <t>レイボウ</t>
    </rPh>
    <rPh sb="13" eb="15">
      <t>ノウリョク</t>
    </rPh>
    <rPh sb="21" eb="23">
      <t>レイボウ</t>
    </rPh>
    <rPh sb="23" eb="25">
      <t>ネンカン</t>
    </rPh>
    <rPh sb="25" eb="27">
      <t>カドウ</t>
    </rPh>
    <rPh sb="27" eb="29">
      <t>ジカン</t>
    </rPh>
    <rPh sb="32" eb="33">
      <t>ネン</t>
    </rPh>
    <phoneticPr fontId="1"/>
  </si>
  <si>
    <t>HQｙ＝時間当たり必要暖房能力(kWh）×暖房年間稼働時間(h/年)/1000</t>
    <rPh sb="4" eb="6">
      <t>ジカン</t>
    </rPh>
    <rPh sb="6" eb="7">
      <t>ア</t>
    </rPh>
    <rPh sb="9" eb="11">
      <t>ヒツヨウ</t>
    </rPh>
    <rPh sb="11" eb="13">
      <t>ダンボウ</t>
    </rPh>
    <rPh sb="13" eb="15">
      <t>ノウリョク</t>
    </rPh>
    <rPh sb="21" eb="23">
      <t>ダンボウ</t>
    </rPh>
    <rPh sb="23" eb="25">
      <t>ネンカン</t>
    </rPh>
    <rPh sb="25" eb="27">
      <t>カドウ</t>
    </rPh>
    <rPh sb="27" eb="29">
      <t>ジカン</t>
    </rPh>
    <rPh sb="32" eb="33">
      <t>ネン</t>
    </rPh>
    <phoneticPr fontId="1"/>
  </si>
  <si>
    <t>冷房年間稼働時間(h/年)</t>
    <rPh sb="0" eb="2">
      <t>レイボウ</t>
    </rPh>
    <phoneticPr fontId="1"/>
  </si>
  <si>
    <t>暖房年間稼働時間(h/年)</t>
    <rPh sb="0" eb="2">
      <t>ダンボウ</t>
    </rPh>
    <phoneticPr fontId="1"/>
  </si>
  <si>
    <t>Ｒｙ＝（RＱeｙｃ+ＲＱeyh）×gef</t>
    <phoneticPr fontId="1"/>
  </si>
  <si>
    <t>RＱeyc</t>
    <phoneticPr fontId="1"/>
  </si>
  <si>
    <t>リファレンスの場合の冷房時年間消費電力量</t>
    <rPh sb="7" eb="9">
      <t>バアイ</t>
    </rPh>
    <rPh sb="10" eb="12">
      <t>レイボウ</t>
    </rPh>
    <rPh sb="12" eb="13">
      <t>ジ</t>
    </rPh>
    <rPh sb="13" eb="15">
      <t>ネンカン</t>
    </rPh>
    <rPh sb="15" eb="17">
      <t>ショウヒ</t>
    </rPh>
    <rPh sb="17" eb="19">
      <t>デンリョク</t>
    </rPh>
    <rPh sb="19" eb="20">
      <t>リョウ</t>
    </rPh>
    <phoneticPr fontId="1"/>
  </si>
  <si>
    <t>Rcopc</t>
    <phoneticPr fontId="1"/>
  </si>
  <si>
    <t>リファレンスとなるエアコンの冷房時COP</t>
    <rPh sb="14" eb="16">
      <t>レイボウ</t>
    </rPh>
    <rPh sb="16" eb="17">
      <t>ジ</t>
    </rPh>
    <phoneticPr fontId="1"/>
  </si>
  <si>
    <t>RＱeyh</t>
    <phoneticPr fontId="1"/>
  </si>
  <si>
    <t>Rcoph</t>
    <phoneticPr fontId="1"/>
  </si>
  <si>
    <t>リファレンスとなるエアコンの暖房時COP</t>
    <rPh sb="14" eb="16">
      <t>ダンボウ</t>
    </rPh>
    <rPh sb="16" eb="17">
      <t>ジ</t>
    </rPh>
    <phoneticPr fontId="1"/>
  </si>
  <si>
    <t>リファレンスの場合の暖房時年間消費電力量</t>
    <rPh sb="7" eb="9">
      <t>バアイ</t>
    </rPh>
    <rPh sb="10" eb="12">
      <t>ダンボウ</t>
    </rPh>
    <rPh sb="12" eb="13">
      <t>ジ</t>
    </rPh>
    <rPh sb="13" eb="15">
      <t>ネンカン</t>
    </rPh>
    <rPh sb="15" eb="17">
      <t>ショウヒ</t>
    </rPh>
    <rPh sb="17" eb="19">
      <t>デンリョク</t>
    </rPh>
    <rPh sb="19" eb="20">
      <t>リョウ</t>
    </rPh>
    <phoneticPr fontId="1"/>
  </si>
  <si>
    <t>RQeyc=CQy/Rcopc</t>
    <phoneticPr fontId="1"/>
  </si>
  <si>
    <t>RＱeyh=ＨQy/Rcoph</t>
    <phoneticPr fontId="1"/>
  </si>
  <si>
    <t>Pｙ＝（PQeｙh+PQeyh)×gef</t>
    <phoneticPr fontId="1"/>
  </si>
  <si>
    <t>PQeyh=HQy/Pcoph</t>
    <phoneticPr fontId="1"/>
  </si>
  <si>
    <t>プロジェクトの場合の暖房時年間消費電力量</t>
    <rPh sb="7" eb="9">
      <t>バアイ</t>
    </rPh>
    <rPh sb="10" eb="12">
      <t>ダンボウ</t>
    </rPh>
    <rPh sb="12" eb="13">
      <t>ジ</t>
    </rPh>
    <rPh sb="13" eb="15">
      <t>ネンカン</t>
    </rPh>
    <rPh sb="15" eb="17">
      <t>ショウヒ</t>
    </rPh>
    <rPh sb="17" eb="19">
      <t>デンリョク</t>
    </rPh>
    <rPh sb="19" eb="20">
      <t>リョウ</t>
    </rPh>
    <phoneticPr fontId="1"/>
  </si>
  <si>
    <t>プロジェクトの場合の冷房時年間消費電力量</t>
    <rPh sb="7" eb="9">
      <t>バアイ</t>
    </rPh>
    <rPh sb="10" eb="12">
      <t>レイボウ</t>
    </rPh>
    <rPh sb="12" eb="13">
      <t>ジ</t>
    </rPh>
    <rPh sb="13" eb="15">
      <t>ネンカン</t>
    </rPh>
    <rPh sb="15" eb="17">
      <t>ショウヒ</t>
    </rPh>
    <rPh sb="17" eb="19">
      <t>デンリョク</t>
    </rPh>
    <rPh sb="19" eb="20">
      <t>リョウ</t>
    </rPh>
    <phoneticPr fontId="1"/>
  </si>
  <si>
    <t>PＱeyc=ＣQy/Pcoph</t>
    <phoneticPr fontId="1"/>
  </si>
  <si>
    <t>PＱeyc</t>
    <phoneticPr fontId="1"/>
  </si>
  <si>
    <t>Pcopc</t>
    <phoneticPr fontId="1"/>
  </si>
  <si>
    <t>プロジェクトで導入するエアコンの冷房時COP</t>
    <rPh sb="7" eb="9">
      <t>ドウニュウ</t>
    </rPh>
    <rPh sb="16" eb="18">
      <t>レイボウ</t>
    </rPh>
    <rPh sb="18" eb="19">
      <t>ジ</t>
    </rPh>
    <phoneticPr fontId="1"/>
  </si>
  <si>
    <t>PＱeyh</t>
    <phoneticPr fontId="1"/>
  </si>
  <si>
    <t>Pcoph</t>
    <phoneticPr fontId="1"/>
  </si>
  <si>
    <t>プロジェクトで導入するエアコンの暖房時COP</t>
    <rPh sb="7" eb="9">
      <t>ドウニュウ</t>
    </rPh>
    <rPh sb="16" eb="18">
      <t>ダンボウ</t>
    </rPh>
    <rPh sb="18" eb="19">
      <t>ジ</t>
    </rPh>
    <phoneticPr fontId="1"/>
  </si>
  <si>
    <t>事業名</t>
    <rPh sb="0" eb="2">
      <t>ジギョウ</t>
    </rPh>
    <rPh sb="2" eb="3">
      <t>メイ</t>
    </rPh>
    <phoneticPr fontId="4"/>
  </si>
  <si>
    <t>実施サイト</t>
    <rPh sb="0" eb="2">
      <t>ジッシ</t>
    </rPh>
    <phoneticPr fontId="4"/>
  </si>
  <si>
    <t>住所</t>
    <rPh sb="0" eb="2">
      <t>ジュウショ</t>
    </rPh>
    <phoneticPr fontId="4"/>
  </si>
  <si>
    <t>1月</t>
    <rPh sb="1" eb="2">
      <t>ツキ</t>
    </rPh>
    <phoneticPr fontId="4"/>
  </si>
  <si>
    <t>2月</t>
  </si>
  <si>
    <t>3月</t>
  </si>
  <si>
    <t>4月</t>
  </si>
  <si>
    <t>5月</t>
  </si>
  <si>
    <t>6月</t>
  </si>
  <si>
    <t>7月</t>
  </si>
  <si>
    <t>8月</t>
  </si>
  <si>
    <t>9月</t>
  </si>
  <si>
    <t>10月</t>
  </si>
  <si>
    <t>11月</t>
  </si>
  <si>
    <t>12月</t>
  </si>
  <si>
    <t>緯度</t>
    <rPh sb="0" eb="2">
      <t>イド</t>
    </rPh>
    <phoneticPr fontId="4"/>
  </si>
  <si>
    <t>経度</t>
    <rPh sb="0" eb="2">
      <t>ケイド</t>
    </rPh>
    <phoneticPr fontId="4"/>
  </si>
  <si>
    <t>標高</t>
    <rPh sb="0" eb="2">
      <t>ヒョウコウ</t>
    </rPh>
    <phoneticPr fontId="1"/>
  </si>
  <si>
    <t>(m）</t>
    <phoneticPr fontId="1"/>
  </si>
  <si>
    <t>冷暖房負荷の対象</t>
    <rPh sb="0" eb="3">
      <t>レイダンボウ</t>
    </rPh>
    <rPh sb="3" eb="5">
      <t>フカ</t>
    </rPh>
    <rPh sb="6" eb="8">
      <t>タイショウ</t>
    </rPh>
    <phoneticPr fontId="4"/>
  </si>
  <si>
    <t>ホテル客室の冷暖房</t>
    <rPh sb="3" eb="5">
      <t>キャクシツ</t>
    </rPh>
    <rPh sb="6" eb="9">
      <t>レイダンボウ</t>
    </rPh>
    <phoneticPr fontId="1"/>
  </si>
  <si>
    <t>冷房能力</t>
    <rPh sb="0" eb="2">
      <t>レイボウ</t>
    </rPh>
    <rPh sb="2" eb="4">
      <t>ノウリョク</t>
    </rPh>
    <phoneticPr fontId="1"/>
  </si>
  <si>
    <t>暖房能力</t>
    <rPh sb="0" eb="2">
      <t>ダンボウ</t>
    </rPh>
    <rPh sb="2" eb="4">
      <t>ノウリョク</t>
    </rPh>
    <phoneticPr fontId="1"/>
  </si>
  <si>
    <t>台数</t>
    <rPh sb="0" eb="2">
      <t>ダイスウ</t>
    </rPh>
    <phoneticPr fontId="1"/>
  </si>
  <si>
    <t>冷房COP</t>
    <rPh sb="0" eb="2">
      <t>レイボウ</t>
    </rPh>
    <phoneticPr fontId="1"/>
  </si>
  <si>
    <t>暖房COP</t>
    <rPh sb="0" eb="2">
      <t>ダンボウ</t>
    </rPh>
    <phoneticPr fontId="1"/>
  </si>
  <si>
    <t>品番</t>
    <rPh sb="0" eb="2">
      <t>ヒンバン</t>
    </rPh>
    <phoneticPr fontId="1"/>
  </si>
  <si>
    <t>1日平均冷房稼働時間(h/日）</t>
    <rPh sb="1" eb="2">
      <t>ニチ</t>
    </rPh>
    <rPh sb="2" eb="4">
      <t>ヘイキン</t>
    </rPh>
    <rPh sb="4" eb="6">
      <t>レイボウ</t>
    </rPh>
    <rPh sb="6" eb="8">
      <t>カドウ</t>
    </rPh>
    <rPh sb="8" eb="10">
      <t>ジカン</t>
    </rPh>
    <rPh sb="13" eb="14">
      <t>ヒ</t>
    </rPh>
    <phoneticPr fontId="4"/>
  </si>
  <si>
    <t>プロジェクト導入予定の
エアコンの定格能力（ｋW)</t>
    <rPh sb="6" eb="8">
      <t>ドウニュウ</t>
    </rPh>
    <rPh sb="8" eb="10">
      <t>ヨテイ</t>
    </rPh>
    <rPh sb="17" eb="19">
      <t>テイカク</t>
    </rPh>
    <rPh sb="19" eb="21">
      <t>ノウリョク</t>
    </rPh>
    <phoneticPr fontId="1"/>
  </si>
  <si>
    <t>冷房能力合計</t>
    <rPh sb="0" eb="2">
      <t>レイボウ</t>
    </rPh>
    <rPh sb="2" eb="4">
      <t>ノウリョク</t>
    </rPh>
    <rPh sb="4" eb="6">
      <t>ゴウケイ</t>
    </rPh>
    <phoneticPr fontId="1"/>
  </si>
  <si>
    <t>暖房能力合計</t>
    <rPh sb="0" eb="2">
      <t>ダンボウ</t>
    </rPh>
    <rPh sb="2" eb="4">
      <t>ノウリョク</t>
    </rPh>
    <rPh sb="4" eb="6">
      <t>ゴウケイ</t>
    </rPh>
    <phoneticPr fontId="1"/>
  </si>
  <si>
    <t>月の冷房稼働日数(日/月）</t>
    <rPh sb="0" eb="1">
      <t>ツキ</t>
    </rPh>
    <rPh sb="2" eb="4">
      <t>レイボウ</t>
    </rPh>
    <rPh sb="4" eb="6">
      <t>カドウ</t>
    </rPh>
    <rPh sb="6" eb="8">
      <t>ニッスウ</t>
    </rPh>
    <rPh sb="9" eb="10">
      <t>ニチ</t>
    </rPh>
    <rPh sb="11" eb="12">
      <t>ツキ</t>
    </rPh>
    <phoneticPr fontId="4"/>
  </si>
  <si>
    <t>平均冷房Pcopc＝</t>
    <rPh sb="0" eb="2">
      <t>ヘイキン</t>
    </rPh>
    <rPh sb="2" eb="4">
      <t>レイボウ</t>
    </rPh>
    <phoneticPr fontId="1"/>
  </si>
  <si>
    <t>平均暖房Pcoph＝</t>
    <rPh sb="0" eb="2">
      <t>ヘイキン</t>
    </rPh>
    <rPh sb="2" eb="4">
      <t>ダンボウ</t>
    </rPh>
    <phoneticPr fontId="1"/>
  </si>
  <si>
    <t>リファレンスとなる
エアコンの定格能力（ｋW)</t>
    <rPh sb="15" eb="17">
      <t>テイカク</t>
    </rPh>
    <rPh sb="17" eb="19">
      <t>ノウリョク</t>
    </rPh>
    <phoneticPr fontId="1"/>
  </si>
  <si>
    <t>PACU-30WW</t>
    <phoneticPr fontId="1"/>
  </si>
  <si>
    <t>PBCU-40WW</t>
    <phoneticPr fontId="1"/>
  </si>
  <si>
    <t>PCCU-50WW</t>
    <phoneticPr fontId="1"/>
  </si>
  <si>
    <t>（１）冷暖房負荷</t>
    <rPh sb="3" eb="6">
      <t>レイダンボウ</t>
    </rPh>
    <rPh sb="6" eb="8">
      <t>フカ</t>
    </rPh>
    <phoneticPr fontId="1"/>
  </si>
  <si>
    <t>（２）リファレンス機の消費電力量</t>
    <rPh sb="9" eb="10">
      <t>キ</t>
    </rPh>
    <rPh sb="11" eb="13">
      <t>ショウヒ</t>
    </rPh>
    <rPh sb="13" eb="15">
      <t>デンリョク</t>
    </rPh>
    <rPh sb="15" eb="16">
      <t>リョウ</t>
    </rPh>
    <phoneticPr fontId="1"/>
  </si>
  <si>
    <t>年間合計</t>
    <rPh sb="0" eb="2">
      <t>ネンカン</t>
    </rPh>
    <rPh sb="2" eb="4">
      <t>ゴウケイ</t>
    </rPh>
    <phoneticPr fontId="1"/>
  </si>
  <si>
    <t>1日平均暖房稼働時間(h/日）</t>
    <rPh sb="1" eb="2">
      <t>ニチ</t>
    </rPh>
    <rPh sb="2" eb="4">
      <t>ヘイキン</t>
    </rPh>
    <rPh sb="4" eb="6">
      <t>ダンボウ</t>
    </rPh>
    <rPh sb="6" eb="8">
      <t>カドウ</t>
    </rPh>
    <rPh sb="8" eb="10">
      <t>ジカン</t>
    </rPh>
    <rPh sb="13" eb="14">
      <t>ヒ</t>
    </rPh>
    <phoneticPr fontId="4"/>
  </si>
  <si>
    <t>月の暖房稼働日数(日/月）</t>
    <rPh sb="0" eb="1">
      <t>ツキ</t>
    </rPh>
    <rPh sb="2" eb="4">
      <t>ダンボウ</t>
    </rPh>
    <rPh sb="4" eb="6">
      <t>カドウ</t>
    </rPh>
    <rPh sb="6" eb="8">
      <t>ニッスウ</t>
    </rPh>
    <rPh sb="9" eb="10">
      <t>ニチ</t>
    </rPh>
    <rPh sb="11" eb="12">
      <t>ツキ</t>
    </rPh>
    <phoneticPr fontId="4"/>
  </si>
  <si>
    <t>年間冷房負荷計</t>
    <rPh sb="0" eb="2">
      <t>ネンカン</t>
    </rPh>
    <rPh sb="2" eb="4">
      <t>レイボウ</t>
    </rPh>
    <rPh sb="4" eb="6">
      <t>フカ</t>
    </rPh>
    <rPh sb="6" eb="7">
      <t>ケイ</t>
    </rPh>
    <phoneticPr fontId="1"/>
  </si>
  <si>
    <t>年間暖房負荷計</t>
    <rPh sb="0" eb="2">
      <t>ネンカン</t>
    </rPh>
    <rPh sb="2" eb="4">
      <t>ダンボウ</t>
    </rPh>
    <rPh sb="4" eb="6">
      <t>フカ</t>
    </rPh>
    <rPh sb="6" eb="7">
      <t>ケイ</t>
    </rPh>
    <phoneticPr fontId="1"/>
  </si>
  <si>
    <t>（３）プロジェクト機の消費電力量</t>
    <rPh sb="9" eb="10">
      <t>キ</t>
    </rPh>
    <rPh sb="11" eb="13">
      <t>ショウヒ</t>
    </rPh>
    <rPh sb="13" eb="15">
      <t>デンリョク</t>
    </rPh>
    <rPh sb="15" eb="16">
      <t>リョウ</t>
    </rPh>
    <phoneticPr fontId="1"/>
  </si>
  <si>
    <t>日平均外気温(℃）</t>
    <rPh sb="0" eb="1">
      <t>ニチ</t>
    </rPh>
    <rPh sb="1" eb="3">
      <t>ヘイキン</t>
    </rPh>
    <rPh sb="3" eb="4">
      <t>ガイ</t>
    </rPh>
    <rPh sb="4" eb="6">
      <t>キオン</t>
    </rPh>
    <phoneticPr fontId="4"/>
  </si>
  <si>
    <t>１時間当り平均冷房負荷（KWh）</t>
    <rPh sb="1" eb="3">
      <t>ジカン</t>
    </rPh>
    <rPh sb="3" eb="4">
      <t>アタ</t>
    </rPh>
    <rPh sb="5" eb="7">
      <t>ヘイキン</t>
    </rPh>
    <rPh sb="7" eb="9">
      <t>レイボウ</t>
    </rPh>
    <rPh sb="9" eb="10">
      <t>フ</t>
    </rPh>
    <rPh sb="10" eb="11">
      <t>ニ</t>
    </rPh>
    <phoneticPr fontId="4"/>
  </si>
  <si>
    <t>１時間当り平均暖房負荷（KWh）</t>
    <rPh sb="1" eb="3">
      <t>ジカン</t>
    </rPh>
    <rPh sb="3" eb="4">
      <t>アタ</t>
    </rPh>
    <rPh sb="5" eb="7">
      <t>ヘイキン</t>
    </rPh>
    <rPh sb="7" eb="9">
      <t>ダンボウ</t>
    </rPh>
    <rPh sb="9" eb="10">
      <t>フ</t>
    </rPh>
    <rPh sb="10" eb="11">
      <t>ニ</t>
    </rPh>
    <phoneticPr fontId="4"/>
  </si>
  <si>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</si>
  <si>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</si>
  <si>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</si>
  <si>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</si>
  <si>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</si>
  <si>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ホテルへの高効率エアコンの導入</t>
    <rPh sb="5" eb="8">
      <t>コウコウリツ</t>
    </rPh>
    <rPh sb="13" eb="15">
      <t>ドウニュウ</t>
    </rPh>
    <phoneticPr fontId="1"/>
  </si>
  <si>
    <t>RACU-30SW</t>
    <phoneticPr fontId="1"/>
  </si>
  <si>
    <t>RBCU-40SW</t>
    <phoneticPr fontId="1"/>
  </si>
  <si>
    <t>RCCU-50MW</t>
    <phoneticPr fontId="1"/>
  </si>
  <si>
    <t>出典：</t>
    <rPh sb="0" eb="2">
      <t>シュッテン</t>
    </rPh>
    <phoneticPr fontId="1"/>
  </si>
  <si>
    <t>COP</t>
    <phoneticPr fontId="1"/>
  </si>
  <si>
    <t>33°26'04.1"S</t>
    <phoneticPr fontId="4"/>
  </si>
  <si>
    <t>70°41'02.7"W</t>
    <phoneticPr fontId="4"/>
  </si>
  <si>
    <t>記入</t>
    <rPh sb="0" eb="2">
      <t>キニュウ</t>
    </rPh>
    <phoneticPr fontId="4"/>
  </si>
  <si>
    <t>自動計算</t>
    <rPh sb="0" eb="2">
      <t>ジドウ</t>
    </rPh>
    <rPh sb="2" eb="4">
      <t>ケイサン</t>
    </rPh>
    <phoneticPr fontId="4"/>
  </si>
  <si>
    <t>※この値を実施計画書に記載</t>
    <phoneticPr fontId="1"/>
  </si>
  <si>
    <t>MWh/年</t>
    <phoneticPr fontId="1"/>
  </si>
  <si>
    <t>月の冷房負荷　（MWh/月）</t>
    <rPh sb="0" eb="1">
      <t>ツキ</t>
    </rPh>
    <rPh sb="2" eb="4">
      <t>レイボウ</t>
    </rPh>
    <rPh sb="4" eb="6">
      <t>フカ</t>
    </rPh>
    <rPh sb="12" eb="13">
      <t>ツキ</t>
    </rPh>
    <phoneticPr fontId="4"/>
  </si>
  <si>
    <t>月の暖房負荷　（MWh/月）</t>
    <rPh sb="0" eb="1">
      <t>ツキ</t>
    </rPh>
    <rPh sb="2" eb="4">
      <t>ダンボウ</t>
    </rPh>
    <rPh sb="4" eb="6">
      <t>フカ</t>
    </rPh>
    <rPh sb="12" eb="13">
      <t>ツキ</t>
    </rPh>
    <phoneticPr fontId="4"/>
  </si>
  <si>
    <t>月の冷房用消費電力量
（MWh/月)</t>
    <rPh sb="0" eb="1">
      <t>ツキ</t>
    </rPh>
    <rPh sb="2" eb="4">
      <t>レイボウ</t>
    </rPh>
    <rPh sb="4" eb="5">
      <t>ヨウ</t>
    </rPh>
    <rPh sb="5" eb="7">
      <t>ショウヒ</t>
    </rPh>
    <rPh sb="7" eb="9">
      <t>デンリョク</t>
    </rPh>
    <rPh sb="9" eb="10">
      <t>リョウ</t>
    </rPh>
    <rPh sb="16" eb="17">
      <t>ツキ</t>
    </rPh>
    <phoneticPr fontId="4"/>
  </si>
  <si>
    <t>月の暖房用消費電力量
（MWh/月)</t>
    <rPh sb="0" eb="1">
      <t>ツキ</t>
    </rPh>
    <rPh sb="2" eb="4">
      <t>ダンボウ</t>
    </rPh>
    <rPh sb="4" eb="5">
      <t>ヨウ</t>
    </rPh>
    <rPh sb="5" eb="7">
      <t>ショウヒ</t>
    </rPh>
    <rPh sb="7" eb="9">
      <t>デンリョク</t>
    </rPh>
    <rPh sb="9" eb="10">
      <t>リョウ</t>
    </rPh>
    <rPh sb="16" eb="17">
      <t>ツキ</t>
    </rPh>
    <phoneticPr fontId="4"/>
  </si>
  <si>
    <t>20XX年度JCM設備補助公募要領</t>
    <rPh sb="9" eb="11">
      <t>セツビ</t>
    </rPh>
    <rPh sb="11" eb="13">
      <t>ホジョ</t>
    </rPh>
    <rPh sb="13" eb="15">
      <t>コウボ</t>
    </rPh>
    <rPh sb="15" eb="17">
      <t>ヨウリョウ</t>
    </rPh>
    <phoneticPr fontId="1"/>
  </si>
  <si>
    <t>◎リファレンスからのCO2排出削減量</t>
    <phoneticPr fontId="1"/>
  </si>
  <si>
    <t>（２）BaU機の消費電力量</t>
    <rPh sb="6" eb="7">
      <t>キ</t>
    </rPh>
    <rPh sb="8" eb="10">
      <t>ショウヒ</t>
    </rPh>
    <rPh sb="10" eb="12">
      <t>デンリョク</t>
    </rPh>
    <rPh sb="12" eb="13">
      <t>リョウ</t>
    </rPh>
    <phoneticPr fontId="1"/>
  </si>
  <si>
    <t>BaUとなる
エアコンの定格能力（ｋW)</t>
    <rPh sb="12" eb="14">
      <t>テイカク</t>
    </rPh>
    <rPh sb="14" eb="16">
      <t>ノウリョク</t>
    </rPh>
    <phoneticPr fontId="1"/>
  </si>
  <si>
    <t>◎BaUからのCO2排出削減量</t>
    <phoneticPr fontId="1"/>
  </si>
  <si>
    <t>BaUのCO2排出量</t>
    <rPh sb="7" eb="9">
      <t>ハイシュツ</t>
    </rPh>
    <rPh sb="9" eb="10">
      <t>リョウ</t>
    </rPh>
    <phoneticPr fontId="1"/>
  </si>
  <si>
    <t>By</t>
    <phoneticPr fontId="1"/>
  </si>
  <si>
    <t>●BaUのＣＯ２排出量の計算</t>
    <rPh sb="8" eb="10">
      <t>ハイシュツ</t>
    </rPh>
    <rPh sb="10" eb="11">
      <t>リョウ</t>
    </rPh>
    <rPh sb="12" eb="14">
      <t>ケイサン</t>
    </rPh>
    <phoneticPr fontId="1"/>
  </si>
  <si>
    <t>Bｙ＝（BＱeｙｃ+BＱeyh）×gef</t>
    <phoneticPr fontId="1"/>
  </si>
  <si>
    <t>BＱeyc</t>
    <phoneticPr fontId="1"/>
  </si>
  <si>
    <t>BＱeyh</t>
    <phoneticPr fontId="1"/>
  </si>
  <si>
    <t>BaUの場合の冷房時年間消費電力量</t>
    <rPh sb="4" eb="6">
      <t>バアイ</t>
    </rPh>
    <rPh sb="7" eb="9">
      <t>レイボウ</t>
    </rPh>
    <rPh sb="9" eb="10">
      <t>ジ</t>
    </rPh>
    <rPh sb="10" eb="12">
      <t>ネンカン</t>
    </rPh>
    <rPh sb="12" eb="14">
      <t>ショウヒ</t>
    </rPh>
    <rPh sb="14" eb="16">
      <t>デンリョク</t>
    </rPh>
    <rPh sb="16" eb="17">
      <t>リョウ</t>
    </rPh>
    <phoneticPr fontId="1"/>
  </si>
  <si>
    <t>BaUの場合の暖房時年間消費電力量</t>
    <rPh sb="4" eb="6">
      <t>バアイ</t>
    </rPh>
    <rPh sb="7" eb="9">
      <t>ダンボウ</t>
    </rPh>
    <rPh sb="9" eb="10">
      <t>ジ</t>
    </rPh>
    <rPh sb="10" eb="12">
      <t>ネンカン</t>
    </rPh>
    <rPh sb="12" eb="14">
      <t>ショウヒ</t>
    </rPh>
    <rPh sb="14" eb="16">
      <t>デンリョク</t>
    </rPh>
    <rPh sb="16" eb="17">
      <t>リョウ</t>
    </rPh>
    <phoneticPr fontId="1"/>
  </si>
  <si>
    <t>Byc</t>
    <phoneticPr fontId="1"/>
  </si>
  <si>
    <t>Byh</t>
    <phoneticPr fontId="1"/>
  </si>
  <si>
    <t>冷房時BaUのCO2排出量</t>
    <rPh sb="0" eb="2">
      <t>レイボウ</t>
    </rPh>
    <rPh sb="2" eb="3">
      <t>ジ</t>
    </rPh>
    <rPh sb="10" eb="12">
      <t>ハイシュツ</t>
    </rPh>
    <rPh sb="12" eb="13">
      <t>リョウ</t>
    </rPh>
    <phoneticPr fontId="1"/>
  </si>
  <si>
    <t>暖房時BaUのCO2排出量</t>
    <rPh sb="0" eb="2">
      <t>ダンボウ</t>
    </rPh>
    <rPh sb="2" eb="3">
      <t>ジ</t>
    </rPh>
    <rPh sb="10" eb="12">
      <t>ハイシュツ</t>
    </rPh>
    <rPh sb="12" eb="13">
      <t>リョウ</t>
    </rPh>
    <phoneticPr fontId="1"/>
  </si>
  <si>
    <t>BQeyc=CQy/Bcopc</t>
    <phoneticPr fontId="1"/>
  </si>
  <si>
    <t>Bcopc</t>
    <phoneticPr fontId="1"/>
  </si>
  <si>
    <t>BＱeyh=ＨQy/Bcoph</t>
    <phoneticPr fontId="1"/>
  </si>
  <si>
    <t>BaUとなるエアコンの冷房時COP</t>
    <rPh sb="11" eb="13">
      <t>レイボウ</t>
    </rPh>
    <rPh sb="13" eb="14">
      <t>ジ</t>
    </rPh>
    <phoneticPr fontId="1"/>
  </si>
  <si>
    <t>Bcoph</t>
    <phoneticPr fontId="1"/>
  </si>
  <si>
    <t>BaUとなるエアコンの暖房時COP</t>
    <rPh sb="11" eb="13">
      <t>ダンボウ</t>
    </rPh>
    <rPh sb="13" eb="14">
      <t>ジ</t>
    </rPh>
    <phoneticPr fontId="1"/>
  </si>
  <si>
    <r>
      <rPr>
        <b/>
        <sz val="16"/>
        <color rgb="FFFF0000"/>
        <rFont val="ＭＳ Ｐゴシック"/>
        <family val="3"/>
        <charset val="128"/>
      </rPr>
      <t>R8年度</t>
    </r>
    <r>
      <rPr>
        <b/>
        <sz val="11"/>
        <rFont val="ＭＳ Ｐゴシック"/>
        <family val="3"/>
        <charset val="128"/>
      </rPr>
      <t>シナジー型ＪＣＭ創出事業（ヒートポンプエアコン：詳細版）※記入例</t>
    </r>
    <rPh sb="28" eb="30">
      <t>ショウサイ</t>
    </rPh>
    <rPh sb="30" eb="31">
      <t>バン</t>
    </rPh>
    <rPh sb="33" eb="35">
      <t>キニュウ</t>
    </rPh>
    <rPh sb="35" eb="36">
      <t>レイ</t>
    </rPh>
    <phoneticPr fontId="1"/>
  </si>
  <si>
    <r>
      <rPr>
        <b/>
        <sz val="16"/>
        <color rgb="FFFF0000"/>
        <rFont val="ＭＳ Ｐゴシック"/>
        <family val="3"/>
        <charset val="128"/>
      </rPr>
      <t>R8年度</t>
    </r>
    <r>
      <rPr>
        <b/>
        <sz val="11"/>
        <rFont val="ＭＳ Ｐゴシック"/>
        <family val="3"/>
        <charset val="128"/>
      </rPr>
      <t xml:space="preserve"> シナジー型ＪＣＭ創出事業（ヒートポンプエアコン：詳細版）</t>
    </r>
    <phoneticPr fontId="1"/>
  </si>
  <si>
    <r>
      <rPr>
        <b/>
        <sz val="16"/>
        <color rgb="FFFF0000"/>
        <rFont val="ＭＳ Ｐゴシック"/>
        <family val="3"/>
        <charset val="128"/>
      </rPr>
      <t>R8年度</t>
    </r>
    <r>
      <rPr>
        <b/>
        <sz val="11"/>
        <rFont val="ＭＳ Ｐゴシック"/>
        <family val="3"/>
        <charset val="128"/>
      </rPr>
      <t xml:space="preserve"> シナジー型ＪＣＭ創出事業（ヒートポンプエアコン：簡易版）</t>
    </r>
    <rPh sb="29" eb="31">
      <t>カンイ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</si>
</sst>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0_ "/>
    <numFmt numFmtId="178" formatCode="0.00_ "/>
    <numFmt numFmtId="179" formatCode="0_ "/>
    <numFmt numFmtId="180" formatCode="#,##0.00_ "/>
    <numFmt numFmtId="181" formatCode="#,##0.0;[Red]\-#,##0.0"/>
    <numFmt numFmtId="182" formatCode="#,##0.000;[Red]\-#,##0.000"/>
    <numFmt numFmtId="183" formatCode="#,##0.0_ "/>
  </numFmts>
  <fonts count="1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11"/>
      <color rgb="FFFF0000"/>
      <name val="ＭＳ Ｐゴシック"/>
      <family val="3"/>
      <charset val="128"/>
    </font>
    <font>
      <sz val="10"/>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name val="ＭＳ Ｐゴシック"/>
      <family val="3"/>
      <charset val="128"/>
    </font>
    <font>
      <b/>
      <sz val="10"/>
      <name val="ＭＳ Ｐゴシック"/>
      <family val="3"/>
      <charset val="128"/>
    </font>
    <font>
      <b/>
      <sz val="10"/>
      <color theme="1"/>
      <name val="ＭＳ Ｐゴシック"/>
      <family val="3"/>
      <charset val="128"/>
      <scheme val="minor"/>
    </font>
    <font>
      <sz val="9"/>
      <color rgb="FFFF0000"/>
      <name val="ＭＳ Ｐゴシック"/>
      <family val="3"/>
      <charset val="128"/>
      <scheme val="minor"/>
    </font>
    <font>
      <b/>
      <sz val="16"/>
      <color rgb="FFFF0000"/>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alignment vertical="center"/>
    </xf>
    <xf numFmtId="0" fontId="2" fillId="0" borderId="0">
      <alignment vertical="center"/>
    </xf>
    <xf numFmtId="38" fontId="8" fillId="0" borderId="0" applyFont="0" applyFill="0" applyBorder="0" applyAlignment="0" applyProtection="0">
      <alignment vertical="center"/>
    </xf>
  </cellStyleXfs>
  <cellXfs count="108">
    <xf numFmtId="0" fontId="0" fillId="0" borderId="0" xfId="0">
      <alignment vertical="center"/>
    </xf>
    <xf numFmtId="0" fontId="10" fillId="0" borderId="0" xfId="1" applyFont="1" applyProtection="1">
      <alignment vertical="center"/>
      <protection locked="0"/>
    </xf>
    <xf numFmtId="0" fontId="2" fillId="0" borderId="0" xfId="1" applyProtection="1">
      <alignment vertical="center"/>
      <protection locked="0"/>
    </xf>
    <xf numFmtId="0" fontId="3" fillId="0" borderId="1" xfId="1" applyFont="1" applyBorder="1" applyAlignment="1" applyProtection="1">
      <alignment horizontal="center" vertical="center"/>
      <protection locked="0"/>
    </xf>
    <xf numFmtId="0" fontId="5" fillId="0" borderId="9" xfId="1" applyFont="1" applyBorder="1" applyAlignment="1" applyProtection="1">
      <alignment vertical="center" wrapText="1"/>
      <protection locked="0"/>
    </xf>
    <xf numFmtId="0" fontId="6" fillId="0" borderId="0" xfId="1" applyFont="1" applyAlignment="1" applyProtection="1">
      <alignment vertical="center" wrapText="1"/>
      <protection locked="0"/>
    </xf>
    <xf numFmtId="0" fontId="3" fillId="0" borderId="1" xfId="1" applyFont="1" applyBorder="1" applyAlignment="1" applyProtection="1">
      <alignment vertical="center" wrapText="1"/>
      <protection locked="0"/>
    </xf>
    <xf numFmtId="0" fontId="6" fillId="0" borderId="9" xfId="1" applyFont="1" applyBorder="1" applyAlignment="1" applyProtection="1">
      <alignment vertical="center" wrapText="1"/>
      <protection locked="0"/>
    </xf>
    <xf numFmtId="179" fontId="3" fillId="2" borderId="2" xfId="1" applyNumberFormat="1" applyFont="1" applyFill="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3" fillId="0" borderId="3" xfId="1" applyFont="1" applyBorder="1" applyAlignment="1" applyProtection="1">
      <alignment vertical="center" shrinkToFit="1"/>
      <protection locked="0"/>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vertical="center" shrinkToFit="1"/>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1" applyFont="1" applyBorder="1" applyAlignment="1" applyProtection="1">
      <alignment horizontal="center" vertical="center" wrapText="1"/>
      <protection locked="0"/>
    </xf>
    <xf numFmtId="0" fontId="3" fillId="0" borderId="1"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5" xfId="1" applyFont="1"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3" fillId="0" borderId="10" xfId="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11" fillId="0" borderId="0" xfId="1" applyFont="1" applyProtection="1">
      <alignment vertical="center"/>
      <protection locked="0"/>
    </xf>
    <xf numFmtId="0" fontId="3" fillId="0" borderId="6" xfId="1" applyFont="1" applyBorder="1" applyAlignment="1" applyProtection="1">
      <alignment horizontal="center" vertical="center"/>
      <protection locked="0"/>
    </xf>
    <xf numFmtId="0" fontId="3" fillId="0" borderId="0" xfId="1" applyFont="1" applyProtection="1">
      <alignment vertical="center"/>
      <protection locked="0"/>
    </xf>
    <xf numFmtId="181" fontId="3" fillId="2" borderId="1" xfId="2" applyNumberFormat="1" applyFont="1" applyFill="1" applyBorder="1" applyProtection="1">
      <alignment vertical="center"/>
      <protection locked="0"/>
    </xf>
    <xf numFmtId="38" fontId="3" fillId="2" borderId="1" xfId="2" applyFont="1" applyFill="1" applyBorder="1" applyProtection="1">
      <alignment vertical="center"/>
      <protection locked="0"/>
    </xf>
    <xf numFmtId="0" fontId="3" fillId="0" borderId="5" xfId="1" applyFont="1" applyBorder="1" applyAlignment="1" applyProtection="1">
      <alignment vertical="center" wrapText="1"/>
      <protection locked="0"/>
    </xf>
    <xf numFmtId="176" fontId="3" fillId="0" borderId="5" xfId="1" applyNumberFormat="1" applyFont="1" applyBorder="1" applyProtection="1">
      <alignment vertical="center"/>
      <protection locked="0"/>
    </xf>
    <xf numFmtId="176" fontId="3" fillId="0" borderId="0" xfId="1" applyNumberFormat="1" applyFont="1" applyProtection="1">
      <alignment vertical="center"/>
      <protection locked="0"/>
    </xf>
    <xf numFmtId="0" fontId="10" fillId="0" borderId="10" xfId="1" applyFont="1" applyBorder="1" applyAlignment="1" applyProtection="1">
      <alignment horizontal="left" vertical="center"/>
      <protection locked="0"/>
    </xf>
    <xf numFmtId="0" fontId="6" fillId="0" borderId="10" xfId="1" applyFont="1" applyBorder="1" applyAlignment="1" applyProtection="1">
      <alignment vertical="center" wrapText="1"/>
      <protection locked="0"/>
    </xf>
    <xf numFmtId="0" fontId="3" fillId="0" borderId="2" xfId="1" applyFont="1" applyBorder="1" applyAlignment="1" applyProtection="1">
      <alignment horizontal="left" vertical="center" wrapText="1"/>
      <protection locked="0"/>
    </xf>
    <xf numFmtId="0" fontId="3" fillId="0" borderId="1" xfId="1" applyFont="1" applyBorder="1" applyProtection="1">
      <alignment vertical="center"/>
      <protection locked="0"/>
    </xf>
    <xf numFmtId="40" fontId="3" fillId="2" borderId="1" xfId="2" applyNumberFormat="1" applyFont="1" applyFill="1" applyBorder="1" applyAlignment="1" applyProtection="1">
      <alignment vertical="center"/>
      <protection locked="0"/>
    </xf>
    <xf numFmtId="40" fontId="3" fillId="2" borderId="1" xfId="2" applyNumberFormat="1" applyFont="1" applyFill="1" applyBorder="1" applyProtection="1">
      <alignment vertical="center"/>
      <protection locked="0"/>
    </xf>
    <xf numFmtId="178" fontId="3" fillId="2" borderId="1" xfId="1" applyNumberFormat="1" applyFont="1" applyFill="1" applyBorder="1" applyProtection="1">
      <alignment vertical="center"/>
      <protection locked="0"/>
    </xf>
    <xf numFmtId="40" fontId="3" fillId="2" borderId="2" xfId="2" applyNumberFormat="1" applyFont="1" applyFill="1" applyBorder="1" applyProtection="1">
      <alignment vertical="center"/>
      <protection locked="0"/>
    </xf>
    <xf numFmtId="38" fontId="3" fillId="0" borderId="1" xfId="2" applyFont="1" applyBorder="1" applyAlignment="1" applyProtection="1">
      <alignment horizontal="center" vertical="center"/>
      <protection locked="0"/>
    </xf>
    <xf numFmtId="0" fontId="3" fillId="0" borderId="0" xfId="1" applyFont="1" applyAlignment="1" applyProtection="1">
      <alignment horizontal="right" vertical="center"/>
      <protection locked="0"/>
    </xf>
    <xf numFmtId="179" fontId="3" fillId="0" borderId="0" xfId="1" applyNumberFormat="1" applyFont="1" applyProtection="1">
      <alignment vertical="center"/>
      <protection locked="0"/>
    </xf>
    <xf numFmtId="0" fontId="2" fillId="0" borderId="5" xfId="1" applyBorder="1" applyProtection="1">
      <alignment vertical="center"/>
      <protection locked="0"/>
    </xf>
    <xf numFmtId="176" fontId="3" fillId="0" borderId="10" xfId="1" applyNumberFormat="1" applyFont="1" applyBorder="1" applyProtection="1">
      <alignment vertical="center"/>
      <protection locked="0"/>
    </xf>
    <xf numFmtId="178" fontId="3" fillId="2" borderId="2" xfId="1" applyNumberFormat="1" applyFont="1" applyFill="1" applyBorder="1" applyProtection="1">
      <alignment vertical="center"/>
      <protection locked="0"/>
    </xf>
    <xf numFmtId="0" fontId="3" fillId="2" borderId="1" xfId="1" applyFont="1" applyFill="1" applyBorder="1" applyProtection="1">
      <alignment vertical="center"/>
      <protection locked="0"/>
    </xf>
    <xf numFmtId="0" fontId="2" fillId="0" borderId="1" xfId="1" applyBorder="1" applyAlignment="1" applyProtection="1">
      <alignment horizontal="center" vertical="center"/>
      <protection locked="0"/>
    </xf>
    <xf numFmtId="0" fontId="12"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7" fillId="0" borderId="0" xfId="0" applyFont="1" applyProtection="1">
      <alignment vertical="center"/>
      <protection locked="0"/>
    </xf>
    <xf numFmtId="0" fontId="13" fillId="0" borderId="0" xfId="0" applyFont="1" applyAlignment="1" applyProtection="1">
      <alignment horizontal="right" vertical="center"/>
      <protection locked="0"/>
    </xf>
    <xf numFmtId="182" fontId="7" fillId="2" borderId="1" xfId="2" applyNumberFormat="1" applyFont="1" applyFill="1" applyBorder="1" applyProtection="1">
      <alignment vertical="center"/>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9" fillId="0" borderId="0" xfId="0" applyFont="1" applyProtection="1">
      <alignment vertical="center"/>
      <protection locked="0"/>
    </xf>
    <xf numFmtId="0" fontId="5" fillId="0" borderId="0" xfId="1" applyFont="1" applyAlignment="1" applyProtection="1">
      <alignment vertical="center" wrapText="1"/>
      <protection locked="0"/>
    </xf>
    <xf numFmtId="0" fontId="7" fillId="0" borderId="0" xfId="0" applyFont="1" applyAlignment="1" applyProtection="1">
      <alignment horizontal="left" vertical="center"/>
      <protection locked="0"/>
    </xf>
    <xf numFmtId="178" fontId="7" fillId="2" borderId="1" xfId="0" applyNumberFormat="1" applyFont="1" applyFill="1" applyBorder="1" applyProtection="1">
      <alignment vertical="center"/>
      <protection locked="0"/>
    </xf>
    <xf numFmtId="179" fontId="7" fillId="2" borderId="1" xfId="0" applyNumberFormat="1" applyFont="1" applyFill="1" applyBorder="1" applyProtection="1">
      <alignment vertical="center"/>
      <protection locked="0"/>
    </xf>
    <xf numFmtId="176" fontId="7" fillId="0" borderId="0" xfId="0" applyNumberFormat="1" applyFont="1" applyProtection="1">
      <alignment vertical="center"/>
      <protection locked="0"/>
    </xf>
    <xf numFmtId="177" fontId="7" fillId="2" borderId="1" xfId="0" applyNumberFormat="1" applyFont="1" applyFill="1" applyBorder="1" applyProtection="1">
      <alignment vertical="center"/>
      <protection locked="0"/>
    </xf>
    <xf numFmtId="0" fontId="10" fillId="0" borderId="0" xfId="1" applyFont="1">
      <alignment vertical="center"/>
    </xf>
    <xf numFmtId="0" fontId="9" fillId="0" borderId="0" xfId="0" applyFont="1">
      <alignment vertical="center"/>
    </xf>
    <xf numFmtId="0" fontId="3" fillId="3" borderId="1" xfId="0" applyFont="1" applyFill="1" applyBorder="1" applyAlignment="1">
      <alignment horizontal="center" vertical="center"/>
    </xf>
    <xf numFmtId="180" fontId="7" fillId="3" borderId="1" xfId="0" applyNumberFormat="1" applyFont="1" applyFill="1" applyBorder="1">
      <alignment vertical="center"/>
    </xf>
    <xf numFmtId="178" fontId="7" fillId="3" borderId="1" xfId="0" applyNumberFormat="1" applyFont="1" applyFill="1" applyBorder="1">
      <alignment vertical="center"/>
    </xf>
    <xf numFmtId="176" fontId="7" fillId="3" borderId="1" xfId="0" applyNumberFormat="1" applyFont="1" applyFill="1" applyBorder="1">
      <alignment vertical="center"/>
    </xf>
    <xf numFmtId="183" fontId="7" fillId="3" borderId="1" xfId="0" applyNumberFormat="1" applyFont="1" applyFill="1" applyBorder="1">
      <alignment vertical="center"/>
    </xf>
    <xf numFmtId="0" fontId="2" fillId="0" borderId="0" xfId="1">
      <alignment vertical="center"/>
    </xf>
    <xf numFmtId="40" fontId="3" fillId="3" borderId="1" xfId="2" applyNumberFormat="1" applyFont="1" applyFill="1" applyBorder="1" applyProtection="1">
      <alignment vertical="center"/>
    </xf>
    <xf numFmtId="178" fontId="3" fillId="3" borderId="1" xfId="1" applyNumberFormat="1" applyFont="1" applyFill="1" applyBorder="1">
      <alignment vertical="center"/>
    </xf>
    <xf numFmtId="180" fontId="3" fillId="3" borderId="1" xfId="1" applyNumberFormat="1" applyFont="1" applyFill="1" applyBorder="1">
      <alignment vertical="center"/>
    </xf>
    <xf numFmtId="178" fontId="2" fillId="3" borderId="1" xfId="1" applyNumberFormat="1" applyFill="1" applyBorder="1">
      <alignment vertical="center"/>
    </xf>
    <xf numFmtId="180" fontId="2" fillId="3" borderId="1" xfId="1" applyNumberFormat="1" applyFill="1" applyBorder="1">
      <alignment vertical="center"/>
    </xf>
    <xf numFmtId="38" fontId="7" fillId="3" borderId="1" xfId="2" applyFont="1" applyFill="1" applyBorder="1" applyProtection="1">
      <alignment vertical="center"/>
    </xf>
    <xf numFmtId="181" fontId="7" fillId="3" borderId="1" xfId="2" applyNumberFormat="1" applyFont="1" applyFill="1" applyBorder="1" applyProtection="1">
      <alignment vertical="center"/>
    </xf>
    <xf numFmtId="40" fontId="2" fillId="3" borderId="1" xfId="2" applyNumberFormat="1" applyFont="1" applyFill="1" applyBorder="1" applyProtection="1">
      <alignment vertical="center"/>
    </xf>
    <xf numFmtId="0" fontId="3" fillId="2" borderId="1" xfId="1" applyFont="1" applyFill="1" applyBorder="1" applyAlignment="1" applyProtection="1">
      <alignment vertical="center" wrapText="1"/>
      <protection locked="0"/>
    </xf>
    <xf numFmtId="0" fontId="3" fillId="0" borderId="6" xfId="1" applyFont="1" applyBorder="1" applyAlignment="1" applyProtection="1">
      <alignment horizontal="center" vertical="center" wrapText="1"/>
      <protection locked="0"/>
    </xf>
    <xf numFmtId="0" fontId="3" fillId="0" borderId="8" xfId="1"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3" fillId="0" borderId="1" xfId="1" applyFont="1" applyBorder="1" applyAlignment="1" applyProtection="1">
      <alignment vertical="center" wrapTex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2" xfId="1" applyFont="1"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0" fillId="2" borderId="4" xfId="0" applyFill="1" applyBorder="1" applyAlignment="1" applyProtection="1">
      <alignment horizontal="left" vertical="center" wrapText="1"/>
      <protection locked="0"/>
    </xf>
    <xf numFmtId="0" fontId="3" fillId="0" borderId="6" xfId="1"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2" borderId="11" xfId="0" applyFont="1" applyFill="1" applyBorder="1" applyAlignment="1" applyProtection="1">
      <alignment horizontal="left" vertical="center" shrinkToFit="1"/>
      <protection locked="0"/>
    </xf>
    <xf numFmtId="0" fontId="7" fillId="2" borderId="5" xfId="0" applyFont="1" applyFill="1" applyBorder="1" applyAlignment="1" applyProtection="1">
      <alignment horizontal="left" vertical="center" shrinkToFit="1"/>
      <protection locked="0"/>
    </xf>
    <xf numFmtId="0" fontId="7" fillId="0" borderId="12" xfId="0" applyFont="1" applyBorder="1" applyAlignment="1" applyProtection="1">
      <alignment horizontal="left" vertical="center" shrinkToFit="1"/>
      <protection locked="0"/>
    </xf>
    <xf numFmtId="0" fontId="7" fillId="0" borderId="5" xfId="0" applyFont="1" applyBorder="1" applyAlignment="1" applyProtection="1">
      <alignment horizontal="left" vertical="center" shrinkToFit="1"/>
      <protection locked="0"/>
    </xf>
    <xf numFmtId="0" fontId="3" fillId="0" borderId="3" xfId="1" applyFont="1" applyBorder="1" applyAlignment="1" applyProtection="1">
      <alignment horizontal="right" vertical="center"/>
      <protection locked="0"/>
    </xf>
    <xf numFmtId="0" fontId="7" fillId="0" borderId="4" xfId="0" applyFont="1" applyBorder="1" applyAlignment="1" applyProtection="1">
      <alignment horizontal="right" vertical="center"/>
      <protection locked="0"/>
    </xf>
    <xf numFmtId="0" fontId="7" fillId="0" borderId="3" xfId="0" applyFont="1" applyBorder="1" applyAlignment="1" applyProtection="1">
      <alignment horizontal="right" vertical="center"/>
      <protection locked="0"/>
    </xf>
    <xf numFmtId="0" fontId="3" fillId="0" borderId="10" xfId="1" applyFont="1" applyBorder="1" applyAlignment="1" applyProtection="1">
      <alignment horizontal="right" vertical="center"/>
      <protection locked="0"/>
    </xf>
    <xf numFmtId="0" fontId="7" fillId="2" borderId="2" xfId="0" applyFont="1" applyFill="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0" fillId="0" borderId="8"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3" xfId="0" applyBorder="1" applyAlignment="1" applyProtection="1">
      <alignment horizontal="right" vertical="center"/>
      <protection locked="0"/>
    </xf>
    <xf numFmtId="0" fontId="2" fillId="0" borderId="10" xfId="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99FF99"/>
      <color rgb="FFCCECFF"/>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149860</xdr:colOff>
      <xdr:row>2</xdr:row>
      <xdr:rowOff>10160</xdr:rowOff>
    </xdr:from>
    <xdr:to>
      <xdr:col>14</xdr:col>
      <xdr:colOff>858520</xdr:colOff>
      <xdr:row>5</xdr:row>
      <xdr:rowOff>93134</xdr:rowOff>
    </xdr:to>
    <xdr:sp macro="" textlink="">
      <xdr:nvSpPr>
        <xdr:cNvPr id="2" name="テキスト ボックス 1">
          <a:extLst>
            <a:ext uri="{FF2B5EF4-FFF2-40B4-BE49-F238E27FC236}">
              <a16:creationId xmlns:a16="http://schemas.microsoft.com/office/drawing/2014/main" id="{917220A3-B85E-47C3-8440-32A7B5011DA8}"/>
            </a:ext>
          </a:extLst>
        </xdr:cNvPr>
        <xdr:cNvSpPr txBox="1"/>
      </xdr:nvSpPr>
      <xdr:spPr>
        <a:xfrm>
          <a:off x="7168727" y="348827"/>
          <a:ext cx="3180926" cy="590974"/>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この記入例では、冷暖房負荷をホテル全体でまとめて計算している。負荷対象を分けて計算できる場合や、エアコン機種が多い場合などは、シートをコピーするなど工夫して作成願います。</a:t>
          </a:r>
        </a:p>
      </xdr:txBody>
    </xdr:sp>
    <xdr:clientData/>
  </xdr:twoCellAnchor>
  <xdr:twoCellAnchor>
    <xdr:from>
      <xdr:col>5</xdr:col>
      <xdr:colOff>66675</xdr:colOff>
      <xdr:row>41</xdr:row>
      <xdr:rowOff>114300</xdr:rowOff>
    </xdr:from>
    <xdr:to>
      <xdr:col>12</xdr:col>
      <xdr:colOff>504828</xdr:colOff>
      <xdr:row>44</xdr:row>
      <xdr:rowOff>139699</xdr:rowOff>
    </xdr:to>
    <xdr:sp macro="" textlink="">
      <xdr:nvSpPr>
        <xdr:cNvPr id="3" name="正方形/長方形 2">
          <a:extLst>
            <a:ext uri="{FF2B5EF4-FFF2-40B4-BE49-F238E27FC236}">
              <a16:creationId xmlns:a16="http://schemas.microsoft.com/office/drawing/2014/main" id="{7EF19813-0E86-4DF6-9767-A972986EC4B6}"/>
            </a:ext>
          </a:extLst>
        </xdr:cNvPr>
        <xdr:cNvSpPr/>
      </xdr:nvSpPr>
      <xdr:spPr>
        <a:xfrm>
          <a:off x="4438650" y="76390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123825</xdr:colOff>
      <xdr:row>41</xdr:row>
      <xdr:rowOff>161925</xdr:rowOff>
    </xdr:from>
    <xdr:to>
      <xdr:col>12</xdr:col>
      <xdr:colOff>561978</xdr:colOff>
      <xdr:row>45</xdr:row>
      <xdr:rowOff>15874</xdr:rowOff>
    </xdr:to>
    <xdr:sp macro="" textlink="">
      <xdr:nvSpPr>
        <xdr:cNvPr id="2" name="正方形/長方形 1">
          <a:extLst>
            <a:ext uri="{FF2B5EF4-FFF2-40B4-BE49-F238E27FC236}">
              <a16:creationId xmlns:a16="http://schemas.microsoft.com/office/drawing/2014/main" id="{037BB96D-7359-4FE1-8753-F15A07B5AB6C}"/>
            </a:ext>
          </a:extLst>
        </xdr:cNvPr>
        <xdr:cNvSpPr/>
      </xdr:nvSpPr>
      <xdr:spPr>
        <a:xfrm>
          <a:off x="4495800" y="76866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85725</xdr:colOff>
      <xdr:row>0</xdr:row>
      <xdr:rowOff>38100</xdr:rowOff>
    </xdr:from>
    <xdr:to>
      <xdr:col>14</xdr:col>
      <xdr:colOff>1047750</xdr:colOff>
      <xdr:row>5</xdr:row>
      <xdr:rowOff>104775</xdr:rowOff>
    </xdr:to>
    <xdr:sp macro="" textlink="">
      <xdr:nvSpPr>
        <xdr:cNvPr id="2" name="テキスト ボックス 1">
          <a:extLst>
            <a:ext uri="{FF2B5EF4-FFF2-40B4-BE49-F238E27FC236}">
              <a16:creationId xmlns:a16="http://schemas.microsoft.com/office/drawing/2014/main" id="{4839D50B-5F7A-4929-A27F-CA8CD8BB8BC6}"/>
            </a:ext>
          </a:extLst>
        </xdr:cNvPr>
        <xdr:cNvSpPr txBox="1"/>
      </xdr:nvSpPr>
      <xdr:spPr>
        <a:xfrm>
          <a:off x="7886700" y="38100"/>
          <a:ext cx="3705225" cy="92392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5</xdr:col>
      <xdr:colOff>95250</xdr:colOff>
      <xdr:row>41</xdr:row>
      <xdr:rowOff>133350</xdr:rowOff>
    </xdr:from>
    <xdr:to>
      <xdr:col>12</xdr:col>
      <xdr:colOff>533403</xdr:colOff>
      <xdr:row>44</xdr:row>
      <xdr:rowOff>158749</xdr:rowOff>
    </xdr:to>
    <xdr:sp macro="" textlink="">
      <xdr:nvSpPr>
        <xdr:cNvPr id="3" name="正方形/長方形 2">
          <a:extLst>
            <a:ext uri="{FF2B5EF4-FFF2-40B4-BE49-F238E27FC236}">
              <a16:creationId xmlns:a16="http://schemas.microsoft.com/office/drawing/2014/main" id="{160C84B9-6F75-43C4-A628-E0EBE3F40535}"/>
            </a:ext>
          </a:extLst>
        </xdr:cNvPr>
        <xdr:cNvSpPr/>
      </xdr:nvSpPr>
      <xdr:spPr>
        <a:xfrm>
          <a:off x="4467225" y="76581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564777</xdr:colOff>
      <xdr:row>2</xdr:row>
      <xdr:rowOff>56925</xdr:rowOff>
    </xdr:from>
    <xdr:to>
      <xdr:col>14</xdr:col>
      <xdr:colOff>113853</xdr:colOff>
      <xdr:row>3</xdr:row>
      <xdr:rowOff>107577</xdr:rowOff>
    </xdr:to>
    <xdr:sp macro="" textlink="">
      <xdr:nvSpPr>
        <xdr:cNvPr id="2" name="テキスト ボックス 1">
          <a:extLst>
            <a:ext uri="{FF2B5EF4-FFF2-40B4-BE49-F238E27FC236}">
              <a16:creationId xmlns:a16="http://schemas.microsoft.com/office/drawing/2014/main" id="{6F125DF8-0B54-4324-8A9D-54C7372836D7}"/>
            </a:ext>
          </a:extLst>
        </xdr:cNvPr>
        <xdr:cNvSpPr txBox="1"/>
      </xdr:nvSpPr>
      <xdr:spPr>
        <a:xfrm>
          <a:off x="3558989" y="406549"/>
          <a:ext cx="5645076" cy="247875"/>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「エアコン</a:t>
          </a:r>
          <a:r>
            <a:rPr kumimoji="1" lang="en-US" altLang="ja-JP" sz="900"/>
            <a:t>CO2</a:t>
          </a:r>
          <a:r>
            <a:rPr kumimoji="1" lang="ja-JP" altLang="en-US" sz="900"/>
            <a:t>＆冷暖房負荷」の月別冷暖房負荷が判らない場合や機種が１機種の場合に本シートを使用する</a:t>
          </a:r>
        </a:p>
      </xdr:txBody>
    </xdr:sp>
    <xdr:clientData/>
  </xdr:twoCellAnchor>
  <xdr:twoCellAnchor>
    <xdr:from>
      <xdr:col>1</xdr:col>
      <xdr:colOff>114300</xdr:colOff>
      <xdr:row>19</xdr:row>
      <xdr:rowOff>53340</xdr:rowOff>
    </xdr:from>
    <xdr:to>
      <xdr:col>6</xdr:col>
      <xdr:colOff>533400</xdr:colOff>
      <xdr:row>20</xdr:row>
      <xdr:rowOff>129540</xdr:rowOff>
    </xdr:to>
    <xdr:sp macro="" textlink="">
      <xdr:nvSpPr>
        <xdr:cNvPr id="3" name="テキスト ボックス 2">
          <a:extLst>
            <a:ext uri="{FF2B5EF4-FFF2-40B4-BE49-F238E27FC236}">
              <a16:creationId xmlns:a16="http://schemas.microsoft.com/office/drawing/2014/main" id="{7B0A1C61-890F-4252-8D67-0AFE18FCB8B8}"/>
            </a:ext>
          </a:extLst>
        </xdr:cNvPr>
        <xdr:cNvSpPr txBox="1"/>
      </xdr:nvSpPr>
      <xdr:spPr>
        <a:xfrm>
          <a:off x="342900" y="2598420"/>
          <a:ext cx="4396740" cy="228600"/>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p>
      </xdr:txBody>
    </xdr:sp>
    <xdr:clientData/>
  </xdr:twoCellAnchor>
  <xdr:twoCellAnchor>
    <xdr:from>
      <xdr:col>1</xdr:col>
      <xdr:colOff>38100</xdr:colOff>
      <xdr:row>56</xdr:row>
      <xdr:rowOff>15240</xdr:rowOff>
    </xdr:from>
    <xdr:to>
      <xdr:col>13</xdr:col>
      <xdr:colOff>396240</xdr:colOff>
      <xdr:row>70</xdr:row>
      <xdr:rowOff>143435</xdr:rowOff>
    </xdr:to>
    <xdr:sp macro="" textlink="">
      <xdr:nvSpPr>
        <xdr:cNvPr id="4" name="テキスト ボックス 3">
          <a:extLst>
            <a:ext uri="{FF2B5EF4-FFF2-40B4-BE49-F238E27FC236}">
              <a16:creationId xmlns:a16="http://schemas.microsoft.com/office/drawing/2014/main" id="{B95810D9-37EB-435F-940C-EE54D4712064}"/>
            </a:ext>
          </a:extLst>
        </xdr:cNvPr>
        <xdr:cNvSpPr txBox="1"/>
      </xdr:nvSpPr>
      <xdr:spPr>
        <a:xfrm>
          <a:off x="271182" y="8137264"/>
          <a:ext cx="8605670" cy="226179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mn-ea"/>
              <a:ea typeface="+mn-ea"/>
            </a:rPr>
            <a:t>※</a:t>
          </a:r>
          <a:r>
            <a:rPr kumimoji="1" lang="ja-JP" altLang="en-US" sz="900">
              <a:latin typeface="+mn-ea"/>
              <a:ea typeface="+mn-ea"/>
            </a:rPr>
            <a:t>参考</a:t>
          </a:r>
          <a:endParaRPr kumimoji="1" lang="en-US" altLang="ja-JP" sz="900">
            <a:latin typeface="+mn-ea"/>
            <a:ea typeface="+mn-ea"/>
          </a:endParaRPr>
        </a:p>
        <a:p>
          <a:r>
            <a:rPr kumimoji="1" lang="ja-JP" altLang="en-US" sz="900">
              <a:latin typeface="+mn-ea"/>
              <a:ea typeface="+mn-ea"/>
            </a:rPr>
            <a:t>実際の</a:t>
          </a:r>
          <a:r>
            <a:rPr kumimoji="1" lang="en-US" altLang="ja-JP" sz="900">
              <a:latin typeface="+mn-ea"/>
              <a:ea typeface="+mn-ea"/>
            </a:rPr>
            <a:t>MRV</a:t>
          </a:r>
          <a:r>
            <a:rPr kumimoji="1" lang="ja-JP" altLang="en-US" sz="900">
              <a:latin typeface="+mn-ea"/>
              <a:ea typeface="+mn-ea"/>
            </a:rPr>
            <a:t>モニタリングではプロジェクトのエアコンの消費電力量を計測します。</a:t>
          </a:r>
          <a:endParaRPr kumimoji="1" lang="en-US" altLang="ja-JP" sz="900">
            <a:latin typeface="+mn-ea"/>
            <a:ea typeface="+mn-ea"/>
          </a:endParaRPr>
        </a:p>
        <a:p>
          <a:endParaRPr kumimoji="1" lang="en-US" altLang="ja-JP" sz="900">
            <a:latin typeface="+mn-ea"/>
            <a:ea typeface="+mn-ea"/>
          </a:endParaRPr>
        </a:p>
        <a:p>
          <a:r>
            <a:rPr kumimoji="1" lang="ja-JP" altLang="en-US" sz="900">
              <a:latin typeface="+mn-ea"/>
              <a:ea typeface="+mn-ea"/>
            </a:rPr>
            <a:t>リファレンスのエアコンについて、通常プロジェクトと同条件での計測は不可能なので、リファレンスにおける消費電力量は下記のように求めます。</a:t>
          </a:r>
          <a:endParaRPr kumimoji="1" lang="en-US" altLang="ja-JP" sz="900">
            <a:latin typeface="+mn-ea"/>
            <a:ea typeface="+mn-ea"/>
          </a:endParaRPr>
        </a:p>
        <a:p>
          <a:r>
            <a:rPr kumimoji="1" lang="en-US" altLang="ja-JP" sz="900">
              <a:latin typeface="+mn-ea"/>
              <a:ea typeface="+mn-ea"/>
            </a:rPr>
            <a:t>R</a:t>
          </a:r>
          <a:r>
            <a:rPr kumimoji="1" lang="ja-JP" altLang="en-US" sz="900">
              <a:latin typeface="+mn-ea"/>
              <a:ea typeface="+mn-ea"/>
            </a:rPr>
            <a:t>Ｑ</a:t>
          </a:r>
          <a:r>
            <a:rPr kumimoji="1" lang="en-US" altLang="ja-JP" sz="900">
              <a:latin typeface="+mn-ea"/>
              <a:ea typeface="+mn-ea"/>
            </a:rPr>
            <a:t>eyc=P</a:t>
          </a:r>
          <a:r>
            <a:rPr kumimoji="1" lang="ja-JP" altLang="en-US" sz="900">
              <a:latin typeface="+mn-ea"/>
              <a:ea typeface="+mn-ea"/>
            </a:rPr>
            <a:t>Ｑ</a:t>
          </a:r>
          <a:r>
            <a:rPr kumimoji="1" lang="en-US" altLang="ja-JP" sz="900">
              <a:latin typeface="+mn-ea"/>
              <a:ea typeface="+mn-ea"/>
            </a:rPr>
            <a:t>eyc×</a:t>
          </a:r>
          <a:r>
            <a:rPr kumimoji="1" lang="ja-JP" altLang="en-US" sz="900">
              <a:latin typeface="+mn-ea"/>
              <a:ea typeface="+mn-ea"/>
            </a:rPr>
            <a:t>（</a:t>
          </a:r>
          <a:r>
            <a:rPr kumimoji="1" lang="en-US" altLang="ja-JP" sz="900">
              <a:latin typeface="+mn-ea"/>
              <a:ea typeface="+mn-ea"/>
            </a:rPr>
            <a:t>Pcop</a:t>
          </a:r>
          <a:r>
            <a:rPr kumimoji="1" lang="ja-JP" altLang="en-US" sz="900">
              <a:latin typeface="+mn-ea"/>
              <a:ea typeface="+mn-ea"/>
            </a:rPr>
            <a:t>ｃ</a:t>
          </a:r>
          <a:r>
            <a:rPr kumimoji="1" lang="en-US" altLang="ja-JP" sz="900">
              <a:latin typeface="+mn-ea"/>
              <a:ea typeface="+mn-ea"/>
            </a:rPr>
            <a:t>/Rcop</a:t>
          </a:r>
          <a:r>
            <a:rPr kumimoji="1" lang="ja-JP" altLang="en-US" sz="900">
              <a:latin typeface="+mn-ea"/>
              <a:ea typeface="+mn-ea"/>
            </a:rPr>
            <a:t>ｃ</a:t>
          </a:r>
          <a:r>
            <a:rPr kumimoji="1" lang="en-US" altLang="ja-JP" sz="900">
              <a:latin typeface="+mn-ea"/>
              <a:ea typeface="+mn-ea"/>
            </a:rPr>
            <a:t>)</a:t>
          </a:r>
        </a:p>
        <a:p>
          <a:endParaRPr kumimoji="1" lang="en-US" altLang="ja-JP" sz="900">
            <a:latin typeface="+mn-ea"/>
            <a:ea typeface="+mn-ea"/>
          </a:endParaRPr>
        </a:p>
        <a:p>
          <a:r>
            <a:rPr kumimoji="1" lang="en-US" altLang="ja-JP" sz="900">
              <a:latin typeface="+mn-ea"/>
              <a:ea typeface="+mn-ea"/>
            </a:rPr>
            <a:t>CO2</a:t>
          </a:r>
          <a:r>
            <a:rPr kumimoji="1" lang="ja-JP" altLang="en-US" sz="900">
              <a:latin typeface="+mn-ea"/>
              <a:ea typeface="+mn-ea"/>
            </a:rPr>
            <a:t>排出削減量は</a:t>
          </a:r>
          <a:endParaRPr kumimoji="1" lang="en-US" altLang="ja-JP" sz="900">
            <a:latin typeface="+mn-ea"/>
            <a:ea typeface="+mn-ea"/>
          </a:endParaRPr>
        </a:p>
        <a:p>
          <a:r>
            <a:rPr kumimoji="1" lang="en-US" altLang="ja-JP" sz="900">
              <a:latin typeface="+mn-ea"/>
              <a:ea typeface="+mn-ea"/>
            </a:rPr>
            <a:t>Q=(Ryc-Pyc)+(Ryh-Pyh)</a:t>
          </a:r>
        </a:p>
        <a:p>
          <a:r>
            <a:rPr kumimoji="1" lang="en-US" altLang="ja-JP" sz="900">
              <a:latin typeface="+mn-ea"/>
              <a:ea typeface="+mn-ea"/>
            </a:rPr>
            <a:t>Ryc-Pyc</a:t>
          </a:r>
          <a:r>
            <a:rPr kumimoji="1" lang="ja-JP" altLang="en-US" sz="900">
              <a:latin typeface="+mn-ea"/>
              <a:ea typeface="+mn-ea"/>
            </a:rPr>
            <a:t>＝＝（</a:t>
          </a:r>
          <a:r>
            <a:rPr kumimoji="1" lang="en-US" altLang="ja-JP" sz="900">
              <a:latin typeface="+mn-ea"/>
              <a:ea typeface="+mn-ea"/>
            </a:rPr>
            <a:t>R</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c-P</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c</a:t>
          </a:r>
          <a:r>
            <a:rPr kumimoji="1" lang="ja-JP" altLang="en-US" sz="900">
              <a:latin typeface="+mn-ea"/>
              <a:ea typeface="+mn-ea"/>
            </a:rPr>
            <a:t>）</a:t>
          </a:r>
          <a:r>
            <a:rPr kumimoji="1" lang="en-US" altLang="ja-JP" sz="900">
              <a:latin typeface="+mn-ea"/>
              <a:ea typeface="+mn-ea"/>
            </a:rPr>
            <a:t>×gef</a:t>
          </a:r>
          <a:r>
            <a:rPr kumimoji="1" lang="ja-JP" altLang="en-US" sz="900">
              <a:latin typeface="+mn-ea"/>
              <a:ea typeface="+mn-ea"/>
            </a:rPr>
            <a:t>＝</a:t>
          </a:r>
          <a:r>
            <a:rPr kumimoji="1" lang="en-US" altLang="ja-JP" sz="900">
              <a:latin typeface="+mn-ea"/>
              <a:ea typeface="+mn-ea"/>
            </a:rPr>
            <a:t>(P</a:t>
          </a:r>
          <a:r>
            <a:rPr kumimoji="1" lang="ja-JP" altLang="en-US" sz="900">
              <a:latin typeface="+mn-ea"/>
              <a:ea typeface="+mn-ea"/>
            </a:rPr>
            <a:t>Ｑ</a:t>
          </a:r>
          <a:r>
            <a:rPr kumimoji="1" lang="en-US" altLang="ja-JP" sz="900">
              <a:latin typeface="+mn-ea"/>
              <a:ea typeface="+mn-ea"/>
            </a:rPr>
            <a:t>eyc×</a:t>
          </a:r>
          <a:r>
            <a:rPr kumimoji="1" lang="ja-JP" altLang="en-US" sz="900">
              <a:latin typeface="+mn-ea"/>
              <a:ea typeface="+mn-ea"/>
            </a:rPr>
            <a:t>（</a:t>
          </a:r>
          <a:r>
            <a:rPr kumimoji="1" lang="en-US" altLang="ja-JP" sz="900">
              <a:latin typeface="+mn-ea"/>
              <a:ea typeface="+mn-ea"/>
            </a:rPr>
            <a:t>Pcopc/Rcopc)-PQe</a:t>
          </a:r>
          <a:r>
            <a:rPr kumimoji="1" lang="ja-JP" altLang="en-US" sz="900">
              <a:latin typeface="+mn-ea"/>
              <a:ea typeface="+mn-ea"/>
            </a:rPr>
            <a:t>ｙ</a:t>
          </a:r>
          <a:r>
            <a:rPr kumimoji="1" lang="en-US" altLang="ja-JP" sz="900">
              <a:latin typeface="+mn-ea"/>
              <a:ea typeface="+mn-ea"/>
            </a:rPr>
            <a:t>c)×gef</a:t>
          </a:r>
          <a:r>
            <a:rPr kumimoji="1" lang="ja-JP" altLang="en-US" sz="900">
              <a:latin typeface="+mn-ea"/>
              <a:ea typeface="+mn-ea"/>
            </a:rPr>
            <a:t>＝</a:t>
          </a:r>
          <a:r>
            <a:rPr kumimoji="1" lang="en-US" altLang="ja-JP" sz="900">
              <a:latin typeface="+mn-ea"/>
              <a:ea typeface="+mn-ea"/>
            </a:rPr>
            <a:t>PQeyc×</a:t>
          </a:r>
          <a:r>
            <a:rPr kumimoji="1" lang="ja-JP" altLang="en-US" sz="900">
              <a:latin typeface="+mn-ea"/>
              <a:ea typeface="+mn-ea"/>
            </a:rPr>
            <a:t>（</a:t>
          </a:r>
          <a:r>
            <a:rPr kumimoji="1" lang="en-US" altLang="ja-JP" sz="900">
              <a:latin typeface="+mn-ea"/>
              <a:ea typeface="+mn-ea"/>
            </a:rPr>
            <a:t>Pcopc/Rcopc-</a:t>
          </a:r>
          <a:r>
            <a:rPr kumimoji="1" lang="ja-JP" altLang="en-US" sz="900">
              <a:latin typeface="+mn-ea"/>
              <a:ea typeface="+mn-ea"/>
            </a:rPr>
            <a:t>１）</a:t>
          </a:r>
          <a:r>
            <a:rPr kumimoji="1" lang="en-US" altLang="ja-JP" sz="900">
              <a:latin typeface="+mn-ea"/>
              <a:ea typeface="+mn-ea"/>
            </a:rPr>
            <a:t>×gef</a:t>
          </a:r>
        </a:p>
        <a:p>
          <a:r>
            <a:rPr kumimoji="1" lang="en-US" altLang="ja-JP" sz="900">
              <a:latin typeface="+mn-ea"/>
              <a:ea typeface="+mn-ea"/>
            </a:rPr>
            <a:t>Ryh-Pyh</a:t>
          </a:r>
          <a:r>
            <a:rPr kumimoji="1" lang="ja-JP" altLang="en-US" sz="900">
              <a:latin typeface="+mn-ea"/>
              <a:ea typeface="+mn-ea"/>
            </a:rPr>
            <a:t>＝＝（</a:t>
          </a:r>
          <a:r>
            <a:rPr kumimoji="1" lang="en-US" altLang="ja-JP" sz="900">
              <a:latin typeface="+mn-ea"/>
              <a:ea typeface="+mn-ea"/>
            </a:rPr>
            <a:t>RQe</a:t>
          </a:r>
          <a:r>
            <a:rPr kumimoji="1" lang="ja-JP" altLang="en-US" sz="900">
              <a:latin typeface="+mn-ea"/>
              <a:ea typeface="+mn-ea"/>
            </a:rPr>
            <a:t>ｙ</a:t>
          </a:r>
          <a:r>
            <a:rPr kumimoji="1" lang="en-US" altLang="ja-JP" sz="900">
              <a:latin typeface="+mn-ea"/>
              <a:ea typeface="+mn-ea"/>
            </a:rPr>
            <a:t>h-P</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h</a:t>
          </a:r>
          <a:r>
            <a:rPr kumimoji="1" lang="ja-JP" altLang="en-US" sz="900">
              <a:latin typeface="+mn-ea"/>
              <a:ea typeface="+mn-ea"/>
            </a:rPr>
            <a:t>）</a:t>
          </a:r>
          <a:r>
            <a:rPr kumimoji="1" lang="en-US" altLang="ja-JP" sz="900">
              <a:latin typeface="+mn-ea"/>
              <a:ea typeface="+mn-ea"/>
            </a:rPr>
            <a:t>×gef</a:t>
          </a:r>
          <a:r>
            <a:rPr kumimoji="1" lang="ja-JP" altLang="en-US" sz="900">
              <a:latin typeface="+mn-ea"/>
              <a:ea typeface="+mn-ea"/>
            </a:rPr>
            <a:t>＝</a:t>
          </a:r>
          <a:r>
            <a:rPr kumimoji="1" lang="en-US" altLang="ja-JP" sz="900">
              <a:latin typeface="+mn-ea"/>
              <a:ea typeface="+mn-ea"/>
            </a:rPr>
            <a:t>(P</a:t>
          </a:r>
          <a:r>
            <a:rPr kumimoji="1" lang="ja-JP" altLang="en-US" sz="900">
              <a:latin typeface="+mn-ea"/>
              <a:ea typeface="+mn-ea"/>
            </a:rPr>
            <a:t>Ｑ</a:t>
          </a:r>
          <a:r>
            <a:rPr kumimoji="1" lang="en-US" altLang="ja-JP" sz="900">
              <a:latin typeface="+mn-ea"/>
              <a:ea typeface="+mn-ea"/>
            </a:rPr>
            <a:t>eyh×</a:t>
          </a:r>
          <a:r>
            <a:rPr kumimoji="1" lang="ja-JP" altLang="en-US" sz="900">
              <a:latin typeface="+mn-ea"/>
              <a:ea typeface="+mn-ea"/>
            </a:rPr>
            <a:t>（</a:t>
          </a:r>
          <a:r>
            <a:rPr kumimoji="1" lang="en-US" altLang="ja-JP" sz="900">
              <a:latin typeface="+mn-ea"/>
              <a:ea typeface="+mn-ea"/>
            </a:rPr>
            <a:t>Pcoph/Rcoph)-P</a:t>
          </a:r>
          <a:r>
            <a:rPr kumimoji="1" lang="ja-JP" altLang="en-US" sz="900">
              <a:latin typeface="+mn-ea"/>
              <a:ea typeface="+mn-ea"/>
            </a:rPr>
            <a:t>Ｑ</a:t>
          </a:r>
          <a:r>
            <a:rPr kumimoji="1" lang="en-US" altLang="ja-JP" sz="900">
              <a:latin typeface="+mn-ea"/>
              <a:ea typeface="+mn-ea"/>
            </a:rPr>
            <a:t>e</a:t>
          </a:r>
          <a:r>
            <a:rPr kumimoji="1" lang="ja-JP" altLang="en-US" sz="900">
              <a:latin typeface="+mn-ea"/>
              <a:ea typeface="+mn-ea"/>
            </a:rPr>
            <a:t>ｙ</a:t>
          </a:r>
          <a:r>
            <a:rPr kumimoji="1" lang="en-US" altLang="ja-JP" sz="900">
              <a:latin typeface="+mn-ea"/>
              <a:ea typeface="+mn-ea"/>
            </a:rPr>
            <a:t>h)×gef</a:t>
          </a:r>
          <a:r>
            <a:rPr kumimoji="1" lang="ja-JP" altLang="en-US" sz="900">
              <a:latin typeface="+mn-ea"/>
              <a:ea typeface="+mn-ea"/>
            </a:rPr>
            <a:t>＝</a:t>
          </a:r>
          <a:r>
            <a:rPr kumimoji="1" lang="en-US" altLang="ja-JP" sz="900">
              <a:latin typeface="+mn-ea"/>
              <a:ea typeface="+mn-ea"/>
            </a:rPr>
            <a:t>P</a:t>
          </a:r>
          <a:r>
            <a:rPr kumimoji="1" lang="ja-JP" altLang="en-US" sz="900">
              <a:latin typeface="+mn-ea"/>
              <a:ea typeface="+mn-ea"/>
            </a:rPr>
            <a:t>Ｑ</a:t>
          </a:r>
          <a:r>
            <a:rPr kumimoji="1" lang="en-US" altLang="ja-JP" sz="900">
              <a:latin typeface="+mn-ea"/>
              <a:ea typeface="+mn-ea"/>
            </a:rPr>
            <a:t>eyh×</a:t>
          </a:r>
          <a:r>
            <a:rPr kumimoji="1" lang="ja-JP" altLang="en-US" sz="900">
              <a:latin typeface="+mn-ea"/>
              <a:ea typeface="+mn-ea"/>
            </a:rPr>
            <a:t>（</a:t>
          </a:r>
          <a:r>
            <a:rPr kumimoji="1" lang="en-US" altLang="ja-JP" sz="900">
              <a:latin typeface="+mn-ea"/>
              <a:ea typeface="+mn-ea"/>
            </a:rPr>
            <a:t>Pcoph/Rcoph-</a:t>
          </a:r>
          <a:r>
            <a:rPr kumimoji="1" lang="ja-JP" altLang="en-US" sz="900">
              <a:latin typeface="+mn-ea"/>
              <a:ea typeface="+mn-ea"/>
            </a:rPr>
            <a:t>１）</a:t>
          </a:r>
          <a:r>
            <a:rPr kumimoji="1" lang="en-US" altLang="ja-JP" sz="900">
              <a:latin typeface="+mn-ea"/>
              <a:ea typeface="+mn-ea"/>
            </a:rPr>
            <a:t>×gef</a:t>
          </a:r>
        </a:p>
        <a:p>
          <a:endParaRPr kumimoji="1" lang="en-US" altLang="ja-JP" sz="900">
            <a:latin typeface="+mn-ea"/>
            <a:ea typeface="+mn-ea"/>
          </a:endParaRPr>
        </a:p>
        <a:p>
          <a:r>
            <a:rPr kumimoji="1" lang="ja-JP" altLang="en-US" sz="900">
              <a:latin typeface="+mn-ea"/>
              <a:ea typeface="+mn-ea"/>
            </a:rPr>
            <a:t>したがって、プロジェクトでのエアコンの運転条件における</a:t>
          </a:r>
          <a:r>
            <a:rPr kumimoji="1" lang="en-US" altLang="ja-JP" sz="900">
              <a:latin typeface="+mn-ea"/>
              <a:ea typeface="+mn-ea"/>
            </a:rPr>
            <a:t>COP</a:t>
          </a:r>
          <a:r>
            <a:rPr kumimoji="1" lang="ja-JP" altLang="en-US" sz="900">
              <a:latin typeface="+mn-ea"/>
              <a:ea typeface="+mn-ea"/>
            </a:rPr>
            <a:t>（</a:t>
          </a:r>
          <a:r>
            <a:rPr kumimoji="1" lang="en-US" altLang="ja-JP" sz="900">
              <a:latin typeface="+mn-ea"/>
              <a:ea typeface="+mn-ea"/>
            </a:rPr>
            <a:t>Pcop</a:t>
          </a:r>
          <a:r>
            <a:rPr kumimoji="1" lang="ja-JP" altLang="en-US" sz="900">
              <a:latin typeface="+mn-ea"/>
              <a:ea typeface="+mn-ea"/>
            </a:rPr>
            <a:t>ｃ、</a:t>
          </a:r>
          <a:r>
            <a:rPr kumimoji="1" lang="en-US" altLang="ja-JP" sz="900">
              <a:latin typeface="+mn-ea"/>
              <a:ea typeface="+mn-ea"/>
            </a:rPr>
            <a:t>Pcoph)</a:t>
          </a:r>
          <a:r>
            <a:rPr kumimoji="1" lang="ja-JP" altLang="en-US" sz="900">
              <a:latin typeface="+mn-ea"/>
              <a:ea typeface="+mn-ea"/>
            </a:rPr>
            <a:t>と、その条件におけるリファレンスのエアコンの</a:t>
          </a:r>
          <a:r>
            <a:rPr kumimoji="1" lang="en-US" altLang="ja-JP" sz="900">
              <a:latin typeface="+mn-ea"/>
              <a:ea typeface="+mn-ea"/>
            </a:rPr>
            <a:t>COP</a:t>
          </a:r>
          <a:r>
            <a:rPr kumimoji="1" lang="ja-JP" altLang="en-US" sz="900">
              <a:latin typeface="+mn-ea"/>
              <a:ea typeface="+mn-ea"/>
            </a:rPr>
            <a:t>（</a:t>
          </a:r>
          <a:r>
            <a:rPr kumimoji="1" lang="en-US" altLang="ja-JP" sz="900">
              <a:latin typeface="+mn-ea"/>
              <a:ea typeface="+mn-ea"/>
            </a:rPr>
            <a:t>Rcopc</a:t>
          </a:r>
          <a:r>
            <a:rPr kumimoji="1" lang="ja-JP" altLang="en-US" sz="900">
              <a:latin typeface="+mn-ea"/>
              <a:ea typeface="+mn-ea"/>
            </a:rPr>
            <a:t>、</a:t>
          </a:r>
          <a:r>
            <a:rPr kumimoji="1" lang="en-US" altLang="ja-JP" sz="900">
              <a:latin typeface="+mn-ea"/>
              <a:ea typeface="+mn-ea"/>
            </a:rPr>
            <a:t>Rcoph)</a:t>
          </a:r>
          <a:r>
            <a:rPr kumimoji="1" lang="ja-JP" altLang="en-US" sz="900">
              <a:latin typeface="+mn-ea"/>
              <a:ea typeface="+mn-ea"/>
            </a:rPr>
            <a:t>が必要な数値です。</a:t>
          </a:r>
          <a:endParaRPr kumimoji="1" lang="en-US" altLang="ja-JP" sz="900">
            <a:latin typeface="+mn-ea"/>
            <a:ea typeface="+mn-ea"/>
          </a:endParaRPr>
        </a:p>
        <a:p>
          <a:r>
            <a:rPr kumimoji="1" lang="ja-JP" altLang="en-US" sz="900">
              <a:latin typeface="+mn-ea"/>
              <a:ea typeface="+mn-ea"/>
            </a:rPr>
            <a:t>リファレンスのエアコンの</a:t>
          </a:r>
          <a:r>
            <a:rPr kumimoji="1" lang="en-US" altLang="ja-JP" sz="900">
              <a:latin typeface="+mn-ea"/>
              <a:ea typeface="+mn-ea"/>
            </a:rPr>
            <a:t>COP</a:t>
          </a:r>
          <a:r>
            <a:rPr kumimoji="1" lang="ja-JP" altLang="en-US" sz="900">
              <a:latin typeface="+mn-ea"/>
              <a:ea typeface="+mn-ea"/>
            </a:rPr>
            <a:t>はカタログ値などから、保守的数値</a:t>
          </a:r>
          <a:r>
            <a:rPr kumimoji="1" lang="en-US" altLang="ja-JP" sz="900">
              <a:latin typeface="+mn-ea"/>
              <a:ea typeface="+mn-ea"/>
            </a:rPr>
            <a:t>(</a:t>
          </a:r>
          <a:r>
            <a:rPr kumimoji="1" lang="ja-JP" altLang="en-US" sz="900">
              <a:latin typeface="+mn-ea"/>
              <a:ea typeface="+mn-ea"/>
            </a:rPr>
            <a:t>高めの</a:t>
          </a:r>
          <a:r>
            <a:rPr kumimoji="1" lang="en-US" altLang="ja-JP" sz="900">
              <a:latin typeface="+mn-ea"/>
              <a:ea typeface="+mn-ea"/>
            </a:rPr>
            <a:t>COP)</a:t>
          </a:r>
          <a:r>
            <a:rPr kumimoji="1" lang="ja-JP" altLang="en-US" sz="900">
              <a:latin typeface="+mn-ea"/>
              <a:ea typeface="+mn-ea"/>
            </a:rPr>
            <a:t>を方法論にて決める場合があります。</a:t>
          </a:r>
          <a:endParaRPr kumimoji="1" lang="en-US" altLang="ja-JP" sz="900">
            <a:latin typeface="+mn-ea"/>
            <a:ea typeface="+mn-ea"/>
          </a:endParaRPr>
        </a:p>
        <a:p>
          <a:r>
            <a:rPr kumimoji="1" lang="ja-JP" altLang="en-US" sz="900">
              <a:latin typeface="+mn-ea"/>
              <a:ea typeface="+mn-ea"/>
            </a:rPr>
            <a:t>また、プロジェクトのエアコンの</a:t>
          </a:r>
          <a:r>
            <a:rPr kumimoji="1" lang="en-US" altLang="ja-JP" sz="900">
              <a:latin typeface="+mn-ea"/>
              <a:ea typeface="+mn-ea"/>
            </a:rPr>
            <a:t>COP</a:t>
          </a:r>
          <a:r>
            <a:rPr kumimoji="1" lang="ja-JP" altLang="en-US" sz="900">
              <a:latin typeface="+mn-ea"/>
              <a:ea typeface="+mn-ea"/>
            </a:rPr>
            <a:t>もあらゆる運転条件における数値があるわけではないので、カタログ値などから、保守的数値（低めのＣＯＰ）とする場合があります。</a:t>
          </a:r>
          <a:endParaRPr kumimoji="1" lang="en-US" altLang="ja-JP" sz="900">
            <a:latin typeface="+mn-ea"/>
            <a:ea typeface="+mn-ea"/>
          </a:endParaRPr>
        </a:p>
        <a:p>
          <a:endParaRPr kumimoji="1" lang="ja-JP" altLang="en-US" sz="900"/>
        </a:p>
      </xdr:txBody>
    </xdr:sp>
    <xdr:clientData/>
  </xdr:twoCellAnchor>
  <xdr:twoCellAnchor>
    <xdr:from>
      <xdr:col>5</xdr:col>
      <xdr:colOff>466725</xdr:colOff>
      <xdr:row>32</xdr:row>
      <xdr:rowOff>66675</xdr:rowOff>
    </xdr:from>
    <xdr:to>
      <xdr:col>11</xdr:col>
      <xdr:colOff>514350</xdr:colOff>
      <xdr:row>37</xdr:row>
      <xdr:rowOff>85725</xdr:rowOff>
    </xdr:to>
    <xdr:sp macro="" textlink="">
      <xdr:nvSpPr>
        <xdr:cNvPr id="5" name="正方形/長方形 4">
          <a:extLst>
            <a:ext uri="{FF2B5EF4-FFF2-40B4-BE49-F238E27FC236}">
              <a16:creationId xmlns:a16="http://schemas.microsoft.com/office/drawing/2014/main" id="{34B1AF20-AB53-4260-BBA7-A05BA52BCE5E}"/>
            </a:ext>
          </a:extLst>
        </xdr:cNvPr>
        <xdr:cNvSpPr/>
      </xdr:nvSpPr>
      <xdr:spPr>
        <a:xfrm>
          <a:off x="4467225" y="5076825"/>
          <a:ext cx="4105275" cy="781050"/>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564777</xdr:colOff>
      <xdr:row>2</xdr:row>
      <xdr:rowOff>56925</xdr:rowOff>
    </xdr:from>
    <xdr:to>
      <xdr:col>14</xdr:col>
      <xdr:colOff>113853</xdr:colOff>
      <xdr:row>3</xdr:row>
      <xdr:rowOff>107577</xdr:rowOff>
    </xdr:to>
    <xdr:sp macro="" textlink="">
      <xdr:nvSpPr>
        <xdr:cNvPr id="2" name="テキスト ボックス 1">
          <a:extLst>
            <a:ext uri="{FF2B5EF4-FFF2-40B4-BE49-F238E27FC236}">
              <a16:creationId xmlns:a16="http://schemas.microsoft.com/office/drawing/2014/main" id="{2B02D399-FCAD-4F57-B07B-1711F9793E7B}"/>
            </a:ext>
          </a:extLst>
        </xdr:cNvPr>
        <xdr:cNvSpPr txBox="1"/>
      </xdr:nvSpPr>
      <xdr:spPr>
        <a:xfrm>
          <a:off x="3889002" y="399825"/>
          <a:ext cx="6311826" cy="241152"/>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「エアコン</a:t>
          </a:r>
          <a:r>
            <a:rPr kumimoji="1" lang="en-US" altLang="ja-JP" sz="900"/>
            <a:t>CO2</a:t>
          </a:r>
          <a:r>
            <a:rPr kumimoji="1" lang="ja-JP" altLang="en-US" sz="900"/>
            <a:t>＆冷暖房負荷」の月別冷暖房負荷が判らない場合や機種が１機種の場合に本シートを使用する</a:t>
          </a:r>
        </a:p>
      </xdr:txBody>
    </xdr:sp>
    <xdr:clientData/>
  </xdr:twoCellAnchor>
  <xdr:twoCellAnchor>
    <xdr:from>
      <xdr:col>1</xdr:col>
      <xdr:colOff>114300</xdr:colOff>
      <xdr:row>19</xdr:row>
      <xdr:rowOff>53340</xdr:rowOff>
    </xdr:from>
    <xdr:to>
      <xdr:col>6</xdr:col>
      <xdr:colOff>533400</xdr:colOff>
      <xdr:row>20</xdr:row>
      <xdr:rowOff>129540</xdr:rowOff>
    </xdr:to>
    <xdr:sp macro="" textlink="">
      <xdr:nvSpPr>
        <xdr:cNvPr id="3" name="テキスト ボックス 2">
          <a:extLst>
            <a:ext uri="{FF2B5EF4-FFF2-40B4-BE49-F238E27FC236}">
              <a16:creationId xmlns:a16="http://schemas.microsoft.com/office/drawing/2014/main" id="{FE28C851-13AC-4E57-A9C4-E1993290F12F}"/>
            </a:ext>
          </a:extLst>
        </xdr:cNvPr>
        <xdr:cNvSpPr txBox="1"/>
      </xdr:nvSpPr>
      <xdr:spPr>
        <a:xfrm>
          <a:off x="371475" y="3025140"/>
          <a:ext cx="4838700" cy="228600"/>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p>
      </xdr:txBody>
    </xdr:sp>
    <xdr:clientData/>
  </xdr:twoCellAnchor>
  <xdr:twoCellAnchor>
    <xdr:from>
      <xdr:col>5</xdr:col>
      <xdr:colOff>352425</xdr:colOff>
      <xdr:row>11</xdr:row>
      <xdr:rowOff>133350</xdr:rowOff>
    </xdr:from>
    <xdr:to>
      <xdr:col>11</xdr:col>
      <xdr:colOff>552450</xdr:colOff>
      <xdr:row>17</xdr:row>
      <xdr:rowOff>142875</xdr:rowOff>
    </xdr:to>
    <xdr:sp macro="" textlink="">
      <xdr:nvSpPr>
        <xdr:cNvPr id="5" name="テキスト ボックス 4">
          <a:extLst>
            <a:ext uri="{FF2B5EF4-FFF2-40B4-BE49-F238E27FC236}">
              <a16:creationId xmlns:a16="http://schemas.microsoft.com/office/drawing/2014/main" id="{CB72A77F-F0D8-403B-A80D-8BDAE5800DF9}"/>
            </a:ext>
          </a:extLst>
        </xdr:cNvPr>
        <xdr:cNvSpPr txBox="1"/>
      </xdr:nvSpPr>
      <xdr:spPr>
        <a:xfrm>
          <a:off x="4352925" y="1885950"/>
          <a:ext cx="4257675" cy="923925"/>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5</xdr:col>
      <xdr:colOff>304800</xdr:colOff>
      <xdr:row>32</xdr:row>
      <xdr:rowOff>66675</xdr:rowOff>
    </xdr:from>
    <xdr:to>
      <xdr:col>11</xdr:col>
      <xdr:colOff>352425</xdr:colOff>
      <xdr:row>37</xdr:row>
      <xdr:rowOff>85725</xdr:rowOff>
    </xdr:to>
    <xdr:sp macro="" textlink="">
      <xdr:nvSpPr>
        <xdr:cNvPr id="4" name="正方形/長方形 3">
          <a:extLst>
            <a:ext uri="{FF2B5EF4-FFF2-40B4-BE49-F238E27FC236}">
              <a16:creationId xmlns:a16="http://schemas.microsoft.com/office/drawing/2014/main" id="{82E06BC0-8376-48AC-98F0-35D1F563061F}"/>
            </a:ext>
          </a:extLst>
        </xdr:cNvPr>
        <xdr:cNvSpPr/>
      </xdr:nvSpPr>
      <xdr:spPr>
        <a:xfrm>
          <a:off x="4305300" y="5086350"/>
          <a:ext cx="4105275" cy="781050"/>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75"/>
  <sheetViews>
    <sheetView tabSelected="1" view="pageBreakPreview" zoomScaleNormal="100" zoomScaleSheetLayoutView="100" workbookViewId="0">
      <selection activeCell="B2" sqref="B2"/>
    </sheetView>
  </sheetViews>
  <sheetFormatPr defaultRowHeight="13.5" x14ac:dyDescent="0.15"/>
  <cols>
    <col min="1" max="1" width="3" style="2" customWidth="1"/>
    <col min="2" max="2" width="27.375" style="2" customWidth="1"/>
    <col min="3" max="14" width="9" style="2" customWidth="1"/>
    <col min="15" max="15" width="15.125" style="2" customWidth="1"/>
    <col min="16" max="16" width="1.75" style="2" customWidth="1"/>
    <col min="17" max="257" width="8.875" style="2"/>
    <col min="258" max="258" width="27.375" style="2" customWidth="1"/>
    <col min="259" max="260" width="8.875" style="2" customWidth="1"/>
    <col min="261" max="270" width="9.5" style="2" bestFit="1" customWidth="1"/>
    <col min="271" max="271" width="17.5" style="2" customWidth="1"/>
    <col min="272" max="513" width="8.875" style="2"/>
    <col min="514" max="514" width="27.375" style="2" customWidth="1"/>
    <col min="515" max="516" width="8.875" style="2" customWidth="1"/>
    <col min="517" max="526" width="9.5" style="2" bestFit="1" customWidth="1"/>
    <col min="527" max="527" width="17.5" style="2" customWidth="1"/>
    <col min="528" max="769" width="8.875" style="2"/>
    <col min="770" max="770" width="27.375" style="2" customWidth="1"/>
    <col min="771" max="772" width="8.875" style="2" customWidth="1"/>
    <col min="773" max="782" width="9.5" style="2" bestFit="1" customWidth="1"/>
    <col min="783" max="783" width="17.5" style="2" customWidth="1"/>
    <col min="784" max="1025" width="8.875" style="2"/>
    <col min="1026" max="1026" width="27.375" style="2" customWidth="1"/>
    <col min="1027" max="1028" width="8.875" style="2" customWidth="1"/>
    <col min="1029" max="1038" width="9.5" style="2" bestFit="1" customWidth="1"/>
    <col min="1039" max="1039" width="17.5" style="2" customWidth="1"/>
    <col min="1040" max="1281" width="8.875" style="2"/>
    <col min="1282" max="1282" width="27.375" style="2" customWidth="1"/>
    <col min="1283" max="1284" width="8.875" style="2" customWidth="1"/>
    <col min="1285" max="1294" width="9.5" style="2" bestFit="1" customWidth="1"/>
    <col min="1295" max="1295" width="17.5" style="2" customWidth="1"/>
    <col min="1296" max="1537" width="8.875" style="2"/>
    <col min="1538" max="1538" width="27.375" style="2" customWidth="1"/>
    <col min="1539" max="1540" width="8.875" style="2" customWidth="1"/>
    <col min="1541" max="1550" width="9.5" style="2" bestFit="1" customWidth="1"/>
    <col min="1551" max="1551" width="17.5" style="2" customWidth="1"/>
    <col min="1552" max="1793" width="8.875" style="2"/>
    <col min="1794" max="1794" width="27.375" style="2" customWidth="1"/>
    <col min="1795" max="1796" width="8.875" style="2" customWidth="1"/>
    <col min="1797" max="1806" width="9.5" style="2" bestFit="1" customWidth="1"/>
    <col min="1807" max="1807" width="17.5" style="2" customWidth="1"/>
    <col min="1808" max="2049" width="8.875" style="2"/>
    <col min="2050" max="2050" width="27.375" style="2" customWidth="1"/>
    <col min="2051" max="2052" width="8.875" style="2" customWidth="1"/>
    <col min="2053" max="2062" width="9.5" style="2" bestFit="1" customWidth="1"/>
    <col min="2063" max="2063" width="17.5" style="2" customWidth="1"/>
    <col min="2064" max="2305" width="8.875" style="2"/>
    <col min="2306" max="2306" width="27.375" style="2" customWidth="1"/>
    <col min="2307" max="2308" width="8.875" style="2" customWidth="1"/>
    <col min="2309" max="2318" width="9.5" style="2" bestFit="1" customWidth="1"/>
    <col min="2319" max="2319" width="17.5" style="2" customWidth="1"/>
    <col min="2320" max="2561" width="8.875" style="2"/>
    <col min="2562" max="2562" width="27.375" style="2" customWidth="1"/>
    <col min="2563" max="2564" width="8.875" style="2" customWidth="1"/>
    <col min="2565" max="2574" width="9.5" style="2" bestFit="1" customWidth="1"/>
    <col min="2575" max="2575" width="17.5" style="2" customWidth="1"/>
    <col min="2576" max="2817" width="8.875" style="2"/>
    <col min="2818" max="2818" width="27.375" style="2" customWidth="1"/>
    <col min="2819" max="2820" width="8.875" style="2" customWidth="1"/>
    <col min="2821" max="2830" width="9.5" style="2" bestFit="1" customWidth="1"/>
    <col min="2831" max="2831" width="17.5" style="2" customWidth="1"/>
    <col min="2832" max="3073" width="8.875" style="2"/>
    <col min="3074" max="3074" width="27.375" style="2" customWidth="1"/>
    <col min="3075" max="3076" width="8.875" style="2" customWidth="1"/>
    <col min="3077" max="3086" width="9.5" style="2" bestFit="1" customWidth="1"/>
    <col min="3087" max="3087" width="17.5" style="2" customWidth="1"/>
    <col min="3088" max="3329" width="8.875" style="2"/>
    <col min="3330" max="3330" width="27.375" style="2" customWidth="1"/>
    <col min="3331" max="3332" width="8.875" style="2" customWidth="1"/>
    <col min="3333" max="3342" width="9.5" style="2" bestFit="1" customWidth="1"/>
    <col min="3343" max="3343" width="17.5" style="2" customWidth="1"/>
    <col min="3344" max="3585" width="8.875" style="2"/>
    <col min="3586" max="3586" width="27.375" style="2" customWidth="1"/>
    <col min="3587" max="3588" width="8.875" style="2" customWidth="1"/>
    <col min="3589" max="3598" width="9.5" style="2" bestFit="1" customWidth="1"/>
    <col min="3599" max="3599" width="17.5" style="2" customWidth="1"/>
    <col min="3600" max="3841" width="8.875" style="2"/>
    <col min="3842" max="3842" width="27.375" style="2" customWidth="1"/>
    <col min="3843" max="3844" width="8.875" style="2" customWidth="1"/>
    <col min="3845" max="3854" width="9.5" style="2" bestFit="1" customWidth="1"/>
    <col min="3855" max="3855" width="17.5" style="2" customWidth="1"/>
    <col min="3856" max="4097" width="8.875" style="2"/>
    <col min="4098" max="4098" width="27.375" style="2" customWidth="1"/>
    <col min="4099" max="4100" width="8.875" style="2" customWidth="1"/>
    <col min="4101" max="4110" width="9.5" style="2" bestFit="1" customWidth="1"/>
    <col min="4111" max="4111" width="17.5" style="2" customWidth="1"/>
    <col min="4112" max="4353" width="8.875" style="2"/>
    <col min="4354" max="4354" width="27.375" style="2" customWidth="1"/>
    <col min="4355" max="4356" width="8.875" style="2" customWidth="1"/>
    <col min="4357" max="4366" width="9.5" style="2" bestFit="1" customWidth="1"/>
    <col min="4367" max="4367" width="17.5" style="2" customWidth="1"/>
    <col min="4368" max="4609" width="8.875" style="2"/>
    <col min="4610" max="4610" width="27.375" style="2" customWidth="1"/>
    <col min="4611" max="4612" width="8.875" style="2" customWidth="1"/>
    <col min="4613" max="4622" width="9.5" style="2" bestFit="1" customWidth="1"/>
    <col min="4623" max="4623" width="17.5" style="2" customWidth="1"/>
    <col min="4624" max="4865" width="8.875" style="2"/>
    <col min="4866" max="4866" width="27.375" style="2" customWidth="1"/>
    <col min="4867" max="4868" width="8.875" style="2" customWidth="1"/>
    <col min="4869" max="4878" width="9.5" style="2" bestFit="1" customWidth="1"/>
    <col min="4879" max="4879" width="17.5" style="2" customWidth="1"/>
    <col min="4880" max="5121" width="8.875" style="2"/>
    <col min="5122" max="5122" width="27.375" style="2" customWidth="1"/>
    <col min="5123" max="5124" width="8.875" style="2" customWidth="1"/>
    <col min="5125" max="5134" width="9.5" style="2" bestFit="1" customWidth="1"/>
    <col min="5135" max="5135" width="17.5" style="2" customWidth="1"/>
    <col min="5136" max="5377" width="8.875" style="2"/>
    <col min="5378" max="5378" width="27.375" style="2" customWidth="1"/>
    <col min="5379" max="5380" width="8.875" style="2" customWidth="1"/>
    <col min="5381" max="5390" width="9.5" style="2" bestFit="1" customWidth="1"/>
    <col min="5391" max="5391" width="17.5" style="2" customWidth="1"/>
    <col min="5392" max="5633" width="8.875" style="2"/>
    <col min="5634" max="5634" width="27.375" style="2" customWidth="1"/>
    <col min="5635" max="5636" width="8.875" style="2" customWidth="1"/>
    <col min="5637" max="5646" width="9.5" style="2" bestFit="1" customWidth="1"/>
    <col min="5647" max="5647" width="17.5" style="2" customWidth="1"/>
    <col min="5648" max="5889" width="8.875" style="2"/>
    <col min="5890" max="5890" width="27.375" style="2" customWidth="1"/>
    <col min="5891" max="5892" width="8.875" style="2" customWidth="1"/>
    <col min="5893" max="5902" width="9.5" style="2" bestFit="1" customWidth="1"/>
    <col min="5903" max="5903" width="17.5" style="2" customWidth="1"/>
    <col min="5904" max="6145" width="8.875" style="2"/>
    <col min="6146" max="6146" width="27.375" style="2" customWidth="1"/>
    <col min="6147" max="6148" width="8.875" style="2" customWidth="1"/>
    <col min="6149" max="6158" width="9.5" style="2" bestFit="1" customWidth="1"/>
    <col min="6159" max="6159" width="17.5" style="2" customWidth="1"/>
    <col min="6160" max="6401" width="8.875" style="2"/>
    <col min="6402" max="6402" width="27.375" style="2" customWidth="1"/>
    <col min="6403" max="6404" width="8.875" style="2" customWidth="1"/>
    <col min="6405" max="6414" width="9.5" style="2" bestFit="1" customWidth="1"/>
    <col min="6415" max="6415" width="17.5" style="2" customWidth="1"/>
    <col min="6416" max="6657" width="8.875" style="2"/>
    <col min="6658" max="6658" width="27.375" style="2" customWidth="1"/>
    <col min="6659" max="6660" width="8.875" style="2" customWidth="1"/>
    <col min="6661" max="6670" width="9.5" style="2" bestFit="1" customWidth="1"/>
    <col min="6671" max="6671" width="17.5" style="2" customWidth="1"/>
    <col min="6672" max="6913" width="8.875" style="2"/>
    <col min="6914" max="6914" width="27.375" style="2" customWidth="1"/>
    <col min="6915" max="6916" width="8.875" style="2" customWidth="1"/>
    <col min="6917" max="6926" width="9.5" style="2" bestFit="1" customWidth="1"/>
    <col min="6927" max="6927" width="17.5" style="2" customWidth="1"/>
    <col min="6928" max="7169" width="8.875" style="2"/>
    <col min="7170" max="7170" width="27.375" style="2" customWidth="1"/>
    <col min="7171" max="7172" width="8.875" style="2" customWidth="1"/>
    <col min="7173" max="7182" width="9.5" style="2" bestFit="1" customWidth="1"/>
    <col min="7183" max="7183" width="17.5" style="2" customWidth="1"/>
    <col min="7184" max="7425" width="8.875" style="2"/>
    <col min="7426" max="7426" width="27.375" style="2" customWidth="1"/>
    <col min="7427" max="7428" width="8.875" style="2" customWidth="1"/>
    <col min="7429" max="7438" width="9.5" style="2" bestFit="1" customWidth="1"/>
    <col min="7439" max="7439" width="17.5" style="2" customWidth="1"/>
    <col min="7440" max="7681" width="8.875" style="2"/>
    <col min="7682" max="7682" width="27.375" style="2" customWidth="1"/>
    <col min="7683" max="7684" width="8.875" style="2" customWidth="1"/>
    <col min="7685" max="7694" width="9.5" style="2" bestFit="1" customWidth="1"/>
    <col min="7695" max="7695" width="17.5" style="2" customWidth="1"/>
    <col min="7696" max="7937" width="8.875" style="2"/>
    <col min="7938" max="7938" width="27.375" style="2" customWidth="1"/>
    <col min="7939" max="7940" width="8.875" style="2" customWidth="1"/>
    <col min="7941" max="7950" width="9.5" style="2" bestFit="1" customWidth="1"/>
    <col min="7951" max="7951" width="17.5" style="2" customWidth="1"/>
    <col min="7952" max="8193" width="8.875" style="2"/>
    <col min="8194" max="8194" width="27.375" style="2" customWidth="1"/>
    <col min="8195" max="8196" width="8.875" style="2" customWidth="1"/>
    <col min="8197" max="8206" width="9.5" style="2" bestFit="1" customWidth="1"/>
    <col min="8207" max="8207" width="17.5" style="2" customWidth="1"/>
    <col min="8208" max="8449" width="8.875" style="2"/>
    <col min="8450" max="8450" width="27.375" style="2" customWidth="1"/>
    <col min="8451" max="8452" width="8.875" style="2" customWidth="1"/>
    <col min="8453" max="8462" width="9.5" style="2" bestFit="1" customWidth="1"/>
    <col min="8463" max="8463" width="17.5" style="2" customWidth="1"/>
    <col min="8464" max="8705" width="8.875" style="2"/>
    <col min="8706" max="8706" width="27.375" style="2" customWidth="1"/>
    <col min="8707" max="8708" width="8.875" style="2" customWidth="1"/>
    <col min="8709" max="8718" width="9.5" style="2" bestFit="1" customWidth="1"/>
    <col min="8719" max="8719" width="17.5" style="2" customWidth="1"/>
    <col min="8720" max="8961" width="8.875" style="2"/>
    <col min="8962" max="8962" width="27.375" style="2" customWidth="1"/>
    <col min="8963" max="8964" width="8.875" style="2" customWidth="1"/>
    <col min="8965" max="8974" width="9.5" style="2" bestFit="1" customWidth="1"/>
    <col min="8975" max="8975" width="17.5" style="2" customWidth="1"/>
    <col min="8976" max="9217" width="8.875" style="2"/>
    <col min="9218" max="9218" width="27.375" style="2" customWidth="1"/>
    <col min="9219" max="9220" width="8.875" style="2" customWidth="1"/>
    <col min="9221" max="9230" width="9.5" style="2" bestFit="1" customWidth="1"/>
    <col min="9231" max="9231" width="17.5" style="2" customWidth="1"/>
    <col min="9232" max="9473" width="8.875" style="2"/>
    <col min="9474" max="9474" width="27.375" style="2" customWidth="1"/>
    <col min="9475" max="9476" width="8.875" style="2" customWidth="1"/>
    <col min="9477" max="9486" width="9.5" style="2" bestFit="1" customWidth="1"/>
    <col min="9487" max="9487" width="17.5" style="2" customWidth="1"/>
    <col min="9488" max="9729" width="8.875" style="2"/>
    <col min="9730" max="9730" width="27.375" style="2" customWidth="1"/>
    <col min="9731" max="9732" width="8.875" style="2" customWidth="1"/>
    <col min="9733" max="9742" width="9.5" style="2" bestFit="1" customWidth="1"/>
    <col min="9743" max="9743" width="17.5" style="2" customWidth="1"/>
    <col min="9744" max="9985" width="8.875" style="2"/>
    <col min="9986" max="9986" width="27.375" style="2" customWidth="1"/>
    <col min="9987" max="9988" width="8.875" style="2" customWidth="1"/>
    <col min="9989" max="9998" width="9.5" style="2" bestFit="1" customWidth="1"/>
    <col min="9999" max="9999" width="17.5" style="2" customWidth="1"/>
    <col min="10000" max="10241" width="8.875" style="2"/>
    <col min="10242" max="10242" width="27.375" style="2" customWidth="1"/>
    <col min="10243" max="10244" width="8.875" style="2" customWidth="1"/>
    <col min="10245" max="10254" width="9.5" style="2" bestFit="1" customWidth="1"/>
    <col min="10255" max="10255" width="17.5" style="2" customWidth="1"/>
    <col min="10256" max="10497" width="8.875" style="2"/>
    <col min="10498" max="10498" width="27.375" style="2" customWidth="1"/>
    <col min="10499" max="10500" width="8.875" style="2" customWidth="1"/>
    <col min="10501" max="10510" width="9.5" style="2" bestFit="1" customWidth="1"/>
    <col min="10511" max="10511" width="17.5" style="2" customWidth="1"/>
    <col min="10512" max="10753" width="8.875" style="2"/>
    <col min="10754" max="10754" width="27.375" style="2" customWidth="1"/>
    <col min="10755" max="10756" width="8.875" style="2" customWidth="1"/>
    <col min="10757" max="10766" width="9.5" style="2" bestFit="1" customWidth="1"/>
    <col min="10767" max="10767" width="17.5" style="2" customWidth="1"/>
    <col min="10768" max="11009" width="8.875" style="2"/>
    <col min="11010" max="11010" width="27.375" style="2" customWidth="1"/>
    <col min="11011" max="11012" width="8.875" style="2" customWidth="1"/>
    <col min="11013" max="11022" width="9.5" style="2" bestFit="1" customWidth="1"/>
    <col min="11023" max="11023" width="17.5" style="2" customWidth="1"/>
    <col min="11024" max="11265" width="8.875" style="2"/>
    <col min="11266" max="11266" width="27.375" style="2" customWidth="1"/>
    <col min="11267" max="11268" width="8.875" style="2" customWidth="1"/>
    <col min="11269" max="11278" width="9.5" style="2" bestFit="1" customWidth="1"/>
    <col min="11279" max="11279" width="17.5" style="2" customWidth="1"/>
    <col min="11280" max="11521" width="8.875" style="2"/>
    <col min="11522" max="11522" width="27.375" style="2" customWidth="1"/>
    <col min="11523" max="11524" width="8.875" style="2" customWidth="1"/>
    <col min="11525" max="11534" width="9.5" style="2" bestFit="1" customWidth="1"/>
    <col min="11535" max="11535" width="17.5" style="2" customWidth="1"/>
    <col min="11536" max="11777" width="8.875" style="2"/>
    <col min="11778" max="11778" width="27.375" style="2" customWidth="1"/>
    <col min="11779" max="11780" width="8.875" style="2" customWidth="1"/>
    <col min="11781" max="11790" width="9.5" style="2" bestFit="1" customWidth="1"/>
    <col min="11791" max="11791" width="17.5" style="2" customWidth="1"/>
    <col min="11792" max="12033" width="8.875" style="2"/>
    <col min="12034" max="12034" width="27.375" style="2" customWidth="1"/>
    <col min="12035" max="12036" width="8.875" style="2" customWidth="1"/>
    <col min="12037" max="12046" width="9.5" style="2" bestFit="1" customWidth="1"/>
    <col min="12047" max="12047" width="17.5" style="2" customWidth="1"/>
    <col min="12048" max="12289" width="8.875" style="2"/>
    <col min="12290" max="12290" width="27.375" style="2" customWidth="1"/>
    <col min="12291" max="12292" width="8.875" style="2" customWidth="1"/>
    <col min="12293" max="12302" width="9.5" style="2" bestFit="1" customWidth="1"/>
    <col min="12303" max="12303" width="17.5" style="2" customWidth="1"/>
    <col min="12304" max="12545" width="8.875" style="2"/>
    <col min="12546" max="12546" width="27.375" style="2" customWidth="1"/>
    <col min="12547" max="12548" width="8.875" style="2" customWidth="1"/>
    <col min="12549" max="12558" width="9.5" style="2" bestFit="1" customWidth="1"/>
    <col min="12559" max="12559" width="17.5" style="2" customWidth="1"/>
    <col min="12560" max="12801" width="8.875" style="2"/>
    <col min="12802" max="12802" width="27.375" style="2" customWidth="1"/>
    <col min="12803" max="12804" width="8.875" style="2" customWidth="1"/>
    <col min="12805" max="12814" width="9.5" style="2" bestFit="1" customWidth="1"/>
    <col min="12815" max="12815" width="17.5" style="2" customWidth="1"/>
    <col min="12816" max="13057" width="8.875" style="2"/>
    <col min="13058" max="13058" width="27.375" style="2" customWidth="1"/>
    <col min="13059" max="13060" width="8.875" style="2" customWidth="1"/>
    <col min="13061" max="13070" width="9.5" style="2" bestFit="1" customWidth="1"/>
    <col min="13071" max="13071" width="17.5" style="2" customWidth="1"/>
    <col min="13072" max="13313" width="8.875" style="2"/>
    <col min="13314" max="13314" width="27.375" style="2" customWidth="1"/>
    <col min="13315" max="13316" width="8.875" style="2" customWidth="1"/>
    <col min="13317" max="13326" width="9.5" style="2" bestFit="1" customWidth="1"/>
    <col min="13327" max="13327" width="17.5" style="2" customWidth="1"/>
    <col min="13328" max="13569" width="8.875" style="2"/>
    <col min="13570" max="13570" width="27.375" style="2" customWidth="1"/>
    <col min="13571" max="13572" width="8.875" style="2" customWidth="1"/>
    <col min="13573" max="13582" width="9.5" style="2" bestFit="1" customWidth="1"/>
    <col min="13583" max="13583" width="17.5" style="2" customWidth="1"/>
    <col min="13584" max="13825" width="8.875" style="2"/>
    <col min="13826" max="13826" width="27.375" style="2" customWidth="1"/>
    <col min="13827" max="13828" width="8.875" style="2" customWidth="1"/>
    <col min="13829" max="13838" width="9.5" style="2" bestFit="1" customWidth="1"/>
    <col min="13839" max="13839" width="17.5" style="2" customWidth="1"/>
    <col min="13840" max="14081" width="8.875" style="2"/>
    <col min="14082" max="14082" width="27.375" style="2" customWidth="1"/>
    <col min="14083" max="14084" width="8.875" style="2" customWidth="1"/>
    <col min="14085" max="14094" width="9.5" style="2" bestFit="1" customWidth="1"/>
    <col min="14095" max="14095" width="17.5" style="2" customWidth="1"/>
    <col min="14096" max="14337" width="8.875" style="2"/>
    <col min="14338" max="14338" width="27.375" style="2" customWidth="1"/>
    <col min="14339" max="14340" width="8.875" style="2" customWidth="1"/>
    <col min="14341" max="14350" width="9.5" style="2" bestFit="1" customWidth="1"/>
    <col min="14351" max="14351" width="17.5" style="2" customWidth="1"/>
    <col min="14352" max="14593" width="8.875" style="2"/>
    <col min="14594" max="14594" width="27.375" style="2" customWidth="1"/>
    <col min="14595" max="14596" width="8.875" style="2" customWidth="1"/>
    <col min="14597" max="14606" width="9.5" style="2" bestFit="1" customWidth="1"/>
    <col min="14607" max="14607" width="17.5" style="2" customWidth="1"/>
    <col min="14608" max="14849" width="8.875" style="2"/>
    <col min="14850" max="14850" width="27.375" style="2" customWidth="1"/>
    <col min="14851" max="14852" width="8.875" style="2" customWidth="1"/>
    <col min="14853" max="14862" width="9.5" style="2" bestFit="1" customWidth="1"/>
    <col min="14863" max="14863" width="17.5" style="2" customWidth="1"/>
    <col min="14864" max="15105" width="8.875" style="2"/>
    <col min="15106" max="15106" width="27.375" style="2" customWidth="1"/>
    <col min="15107" max="15108" width="8.875" style="2" customWidth="1"/>
    <col min="15109" max="15118" width="9.5" style="2" bestFit="1" customWidth="1"/>
    <col min="15119" max="15119" width="17.5" style="2" customWidth="1"/>
    <col min="15120" max="15361" width="8.875" style="2"/>
    <col min="15362" max="15362" width="27.375" style="2" customWidth="1"/>
    <col min="15363" max="15364" width="8.875" style="2" customWidth="1"/>
    <col min="15365" max="15374" width="9.5" style="2" bestFit="1" customWidth="1"/>
    <col min="15375" max="15375" width="17.5" style="2" customWidth="1"/>
    <col min="15376" max="15617" width="8.875" style="2"/>
    <col min="15618" max="15618" width="27.375" style="2" customWidth="1"/>
    <col min="15619" max="15620" width="8.875" style="2" customWidth="1"/>
    <col min="15621" max="15630" width="9.5" style="2" bestFit="1" customWidth="1"/>
    <col min="15631" max="15631" width="17.5" style="2" customWidth="1"/>
    <col min="15632" max="15873" width="8.875" style="2"/>
    <col min="15874" max="15874" width="27.375" style="2" customWidth="1"/>
    <col min="15875" max="15876" width="8.875" style="2" customWidth="1"/>
    <col min="15877" max="15886" width="9.5" style="2" bestFit="1" customWidth="1"/>
    <col min="15887" max="15887" width="17.5" style="2" customWidth="1"/>
    <col min="15888" max="16129" width="8.875" style="2"/>
    <col min="16130" max="16130" width="27.375" style="2" customWidth="1"/>
    <col min="16131" max="16132" width="8.875" style="2" customWidth="1"/>
    <col min="16133" max="16142" width="9.5" style="2" bestFit="1" customWidth="1"/>
    <col min="16143" max="16143" width="17.5" style="2" customWidth="1"/>
    <col min="16144" max="16384" width="8.875" style="2"/>
  </cols>
  <sheetData>
    <row r="2" spans="2:15" ht="18.75" x14ac:dyDescent="0.15">
      <c r="B2" s="60" t="s">
        <v>144</v>
      </c>
      <c r="C2" s="67"/>
      <c r="D2" s="67"/>
      <c r="E2" s="67"/>
      <c r="F2" s="67"/>
      <c r="G2" s="67"/>
      <c r="H2" s="67"/>
      <c r="I2" s="67"/>
    </row>
    <row r="4" spans="2:15" x14ac:dyDescent="0.15">
      <c r="B4" s="3" t="s">
        <v>51</v>
      </c>
      <c r="C4" s="76" t="s">
        <v>105</v>
      </c>
      <c r="D4" s="76"/>
      <c r="E4" s="76"/>
      <c r="F4" s="76"/>
      <c r="G4" s="76"/>
      <c r="H4" s="76"/>
      <c r="I4" s="76"/>
      <c r="J4" s="76"/>
      <c r="K4" s="4"/>
      <c r="L4" s="5"/>
      <c r="M4" s="5"/>
      <c r="N4" s="5"/>
    </row>
    <row r="5" spans="2:15" x14ac:dyDescent="0.15">
      <c r="B5" s="77" t="s">
        <v>52</v>
      </c>
      <c r="C5" s="3" t="s">
        <v>53</v>
      </c>
      <c r="D5" s="76"/>
      <c r="E5" s="80"/>
      <c r="F5" s="80"/>
      <c r="G5" s="80"/>
      <c r="H5" s="80"/>
      <c r="I5" s="80"/>
      <c r="J5" s="80"/>
      <c r="K5" s="7"/>
      <c r="L5" s="5"/>
      <c r="M5" s="5"/>
      <c r="N5" s="5"/>
    </row>
    <row r="6" spans="2:15" x14ac:dyDescent="0.15">
      <c r="B6" s="78"/>
      <c r="C6" s="3" t="s">
        <v>66</v>
      </c>
      <c r="D6" s="81" t="s">
        <v>111</v>
      </c>
      <c r="E6" s="82"/>
      <c r="F6" s="83"/>
      <c r="G6" s="3" t="s">
        <v>67</v>
      </c>
      <c r="H6" s="82" t="s">
        <v>112</v>
      </c>
      <c r="I6" s="82"/>
      <c r="J6" s="83"/>
      <c r="K6" s="7"/>
      <c r="L6" s="5"/>
      <c r="M6" s="5"/>
      <c r="N6" s="5"/>
    </row>
    <row r="7" spans="2:15" x14ac:dyDescent="0.15">
      <c r="B7" s="79"/>
      <c r="C7" s="3" t="s">
        <v>68</v>
      </c>
      <c r="D7" s="8">
        <v>1300</v>
      </c>
      <c r="E7" s="9" t="s">
        <v>69</v>
      </c>
      <c r="F7" s="10"/>
      <c r="G7" s="11"/>
      <c r="H7" s="10"/>
      <c r="I7" s="10"/>
      <c r="J7" s="12"/>
      <c r="K7" s="7"/>
      <c r="L7" s="5"/>
      <c r="M7" s="5"/>
      <c r="N7" s="13"/>
      <c r="O7" s="14" t="s">
        <v>113</v>
      </c>
    </row>
    <row r="8" spans="2:15" x14ac:dyDescent="0.15">
      <c r="B8" s="15" t="s">
        <v>70</v>
      </c>
      <c r="C8" s="84" t="s">
        <v>71</v>
      </c>
      <c r="D8" s="85"/>
      <c r="E8" s="85"/>
      <c r="F8" s="85"/>
      <c r="G8" s="85"/>
      <c r="H8" s="85"/>
      <c r="I8" s="85"/>
      <c r="J8" s="86"/>
      <c r="K8" s="7"/>
      <c r="L8" s="5"/>
      <c r="M8" s="5"/>
      <c r="N8" s="62"/>
      <c r="O8" s="16" t="s">
        <v>114</v>
      </c>
    </row>
    <row r="9" spans="2:15" ht="7.9" customHeight="1" x14ac:dyDescent="0.15">
      <c r="B9" s="17"/>
      <c r="C9" s="18"/>
      <c r="D9" s="19"/>
      <c r="E9" s="19"/>
      <c r="F9" s="19"/>
      <c r="G9" s="19"/>
      <c r="H9" s="19"/>
      <c r="I9" s="19"/>
      <c r="J9" s="19"/>
      <c r="K9" s="5"/>
      <c r="L9" s="5"/>
      <c r="M9" s="5"/>
      <c r="N9" s="5"/>
    </row>
    <row r="10" spans="2:15" x14ac:dyDescent="0.15">
      <c r="B10" s="1" t="s">
        <v>89</v>
      </c>
      <c r="C10" s="20"/>
      <c r="D10" s="21"/>
      <c r="E10" s="21"/>
      <c r="F10" s="21"/>
      <c r="G10" s="21"/>
      <c r="H10" s="21"/>
      <c r="I10" s="21"/>
      <c r="J10" s="21"/>
      <c r="K10" s="5"/>
      <c r="L10" s="5"/>
      <c r="M10" s="5"/>
      <c r="N10" s="5"/>
    </row>
    <row r="11" spans="2:15" x14ac:dyDescent="0.15">
      <c r="B11" s="22"/>
      <c r="C11" s="23" t="s">
        <v>54</v>
      </c>
      <c r="D11" s="23" t="s">
        <v>55</v>
      </c>
      <c r="E11" s="23" t="s">
        <v>56</v>
      </c>
      <c r="F11" s="23" t="s">
        <v>57</v>
      </c>
      <c r="G11" s="23" t="s">
        <v>58</v>
      </c>
      <c r="H11" s="23" t="s">
        <v>59</v>
      </c>
      <c r="I11" s="23" t="s">
        <v>60</v>
      </c>
      <c r="J11" s="23" t="s">
        <v>61</v>
      </c>
      <c r="K11" s="23" t="s">
        <v>62</v>
      </c>
      <c r="L11" s="23" t="s">
        <v>63</v>
      </c>
      <c r="M11" s="23" t="s">
        <v>64</v>
      </c>
      <c r="N11" s="23" t="s">
        <v>65</v>
      </c>
      <c r="O11" s="24"/>
    </row>
    <row r="12" spans="2:15" x14ac:dyDescent="0.15">
      <c r="B12" s="6" t="s">
        <v>97</v>
      </c>
      <c r="C12" s="25">
        <v>15</v>
      </c>
      <c r="D12" s="25">
        <v>18</v>
      </c>
      <c r="E12" s="25">
        <v>22</v>
      </c>
      <c r="F12" s="25">
        <v>24</v>
      </c>
      <c r="G12" s="25">
        <v>28</v>
      </c>
      <c r="H12" s="25">
        <v>32</v>
      </c>
      <c r="I12" s="25">
        <v>33</v>
      </c>
      <c r="J12" s="25">
        <v>32</v>
      </c>
      <c r="K12" s="25">
        <v>29</v>
      </c>
      <c r="L12" s="25">
        <v>24</v>
      </c>
      <c r="M12" s="25">
        <v>20</v>
      </c>
      <c r="N12" s="25">
        <v>16</v>
      </c>
      <c r="O12" s="24"/>
    </row>
    <row r="13" spans="2:15" x14ac:dyDescent="0.15">
      <c r="B13" s="6" t="s">
        <v>98</v>
      </c>
      <c r="C13" s="25">
        <v>0</v>
      </c>
      <c r="D13" s="25">
        <v>0</v>
      </c>
      <c r="E13" s="25">
        <v>0</v>
      </c>
      <c r="F13" s="25">
        <v>500</v>
      </c>
      <c r="G13" s="25">
        <v>1100</v>
      </c>
      <c r="H13" s="25">
        <v>1300</v>
      </c>
      <c r="I13" s="25">
        <v>1350</v>
      </c>
      <c r="J13" s="25">
        <v>1300</v>
      </c>
      <c r="K13" s="25">
        <v>1200</v>
      </c>
      <c r="L13" s="25">
        <v>500</v>
      </c>
      <c r="M13" s="25">
        <v>0</v>
      </c>
      <c r="N13" s="25">
        <v>0</v>
      </c>
      <c r="O13" s="24"/>
    </row>
    <row r="14" spans="2:15" x14ac:dyDescent="0.15">
      <c r="B14" s="6" t="s">
        <v>78</v>
      </c>
      <c r="C14" s="26">
        <v>0</v>
      </c>
      <c r="D14" s="26">
        <v>0</v>
      </c>
      <c r="E14" s="26">
        <v>0</v>
      </c>
      <c r="F14" s="26">
        <v>6</v>
      </c>
      <c r="G14" s="26">
        <v>18</v>
      </c>
      <c r="H14" s="26">
        <v>24</v>
      </c>
      <c r="I14" s="26">
        <v>24</v>
      </c>
      <c r="J14" s="26">
        <v>24</v>
      </c>
      <c r="K14" s="26">
        <v>20</v>
      </c>
      <c r="L14" s="26">
        <v>6</v>
      </c>
      <c r="M14" s="26">
        <v>0</v>
      </c>
      <c r="N14" s="26">
        <v>0</v>
      </c>
      <c r="O14" s="24"/>
    </row>
    <row r="15" spans="2:15" x14ac:dyDescent="0.15">
      <c r="B15" s="6" t="s">
        <v>82</v>
      </c>
      <c r="C15" s="26">
        <v>0</v>
      </c>
      <c r="D15" s="26">
        <v>0</v>
      </c>
      <c r="E15" s="26">
        <v>0</v>
      </c>
      <c r="F15" s="26">
        <v>10</v>
      </c>
      <c r="G15" s="26">
        <v>25</v>
      </c>
      <c r="H15" s="26">
        <v>30</v>
      </c>
      <c r="I15" s="26">
        <v>31</v>
      </c>
      <c r="J15" s="26">
        <v>31</v>
      </c>
      <c r="K15" s="26">
        <v>30</v>
      </c>
      <c r="L15" s="26">
        <v>15</v>
      </c>
      <c r="M15" s="26">
        <v>0</v>
      </c>
      <c r="N15" s="26">
        <v>0</v>
      </c>
      <c r="O15" s="24" t="s">
        <v>94</v>
      </c>
    </row>
    <row r="16" spans="2:15" x14ac:dyDescent="0.15">
      <c r="B16" s="6" t="s">
        <v>117</v>
      </c>
      <c r="C16" s="68">
        <f>ROUND((C13*C14*C15/1000),2)</f>
        <v>0</v>
      </c>
      <c r="D16" s="68">
        <f t="shared" ref="D16:N16" si="0">ROUND((D13*D14*D15/1000),2)</f>
        <v>0</v>
      </c>
      <c r="E16" s="68">
        <f>ROUND((E13*E14*E15/1000),2)</f>
        <v>0</v>
      </c>
      <c r="F16" s="68">
        <f>ROUND((F13*F14*F15/1000),2)</f>
        <v>30</v>
      </c>
      <c r="G16" s="68">
        <f t="shared" si="0"/>
        <v>495</v>
      </c>
      <c r="H16" s="68">
        <f t="shared" si="0"/>
        <v>936</v>
      </c>
      <c r="I16" s="68">
        <f t="shared" si="0"/>
        <v>1004.4</v>
      </c>
      <c r="J16" s="68">
        <f t="shared" si="0"/>
        <v>967.2</v>
      </c>
      <c r="K16" s="68">
        <f t="shared" si="0"/>
        <v>720</v>
      </c>
      <c r="L16" s="68">
        <f t="shared" si="0"/>
        <v>45</v>
      </c>
      <c r="M16" s="68">
        <f t="shared" si="0"/>
        <v>0</v>
      </c>
      <c r="N16" s="68">
        <f t="shared" si="0"/>
        <v>0</v>
      </c>
      <c r="O16" s="68">
        <f>SUM(C16:N16)</f>
        <v>4197.6000000000004</v>
      </c>
    </row>
    <row r="17" spans="2:15" x14ac:dyDescent="0.15">
      <c r="B17" s="6" t="s">
        <v>99</v>
      </c>
      <c r="C17" s="25">
        <v>900</v>
      </c>
      <c r="D17" s="25">
        <v>700</v>
      </c>
      <c r="E17" s="25">
        <v>500</v>
      </c>
      <c r="F17" s="25">
        <v>400</v>
      </c>
      <c r="G17" s="25">
        <v>0</v>
      </c>
      <c r="H17" s="25">
        <v>0</v>
      </c>
      <c r="I17" s="25">
        <v>0</v>
      </c>
      <c r="J17" s="25">
        <v>0</v>
      </c>
      <c r="K17" s="25">
        <v>0</v>
      </c>
      <c r="L17" s="25">
        <v>400</v>
      </c>
      <c r="M17" s="25">
        <v>600</v>
      </c>
      <c r="N17" s="25">
        <v>800</v>
      </c>
      <c r="O17" s="24"/>
    </row>
    <row r="18" spans="2:15" x14ac:dyDescent="0.15">
      <c r="B18" s="6" t="s">
        <v>92</v>
      </c>
      <c r="C18" s="25">
        <v>18</v>
      </c>
      <c r="D18" s="25">
        <v>14</v>
      </c>
      <c r="E18" s="25">
        <v>8</v>
      </c>
      <c r="F18" s="25">
        <v>4</v>
      </c>
      <c r="G18" s="25">
        <v>0</v>
      </c>
      <c r="H18" s="25">
        <v>0</v>
      </c>
      <c r="I18" s="25">
        <v>0</v>
      </c>
      <c r="J18" s="25">
        <v>0</v>
      </c>
      <c r="K18" s="25">
        <v>0</v>
      </c>
      <c r="L18" s="25">
        <v>4</v>
      </c>
      <c r="M18" s="25">
        <v>6</v>
      </c>
      <c r="N18" s="25">
        <v>15</v>
      </c>
      <c r="O18" s="24"/>
    </row>
    <row r="19" spans="2:15" x14ac:dyDescent="0.15">
      <c r="B19" s="6" t="s">
        <v>93</v>
      </c>
      <c r="C19" s="26">
        <v>31</v>
      </c>
      <c r="D19" s="26">
        <v>28</v>
      </c>
      <c r="E19" s="26">
        <v>24</v>
      </c>
      <c r="F19" s="26">
        <v>15</v>
      </c>
      <c r="G19" s="26">
        <v>0</v>
      </c>
      <c r="H19" s="26">
        <v>0</v>
      </c>
      <c r="I19" s="26">
        <v>0</v>
      </c>
      <c r="J19" s="26">
        <v>0</v>
      </c>
      <c r="K19" s="26">
        <v>0</v>
      </c>
      <c r="L19" s="26">
        <v>10</v>
      </c>
      <c r="M19" s="26">
        <v>21</v>
      </c>
      <c r="N19" s="26">
        <v>31</v>
      </c>
      <c r="O19" s="24" t="s">
        <v>95</v>
      </c>
    </row>
    <row r="20" spans="2:15" x14ac:dyDescent="0.15">
      <c r="B20" s="6" t="s">
        <v>118</v>
      </c>
      <c r="C20" s="68">
        <f>ROUND((C17*C18*C19/1000),2)</f>
        <v>502.2</v>
      </c>
      <c r="D20" s="68">
        <f t="shared" ref="D20:N20" si="1">ROUND((D17*D18*D19/1000),2)</f>
        <v>274.39999999999998</v>
      </c>
      <c r="E20" s="68">
        <f t="shared" si="1"/>
        <v>96</v>
      </c>
      <c r="F20" s="68">
        <f t="shared" si="1"/>
        <v>24</v>
      </c>
      <c r="G20" s="68">
        <f t="shared" si="1"/>
        <v>0</v>
      </c>
      <c r="H20" s="68">
        <f t="shared" si="1"/>
        <v>0</v>
      </c>
      <c r="I20" s="68">
        <f t="shared" si="1"/>
        <v>0</v>
      </c>
      <c r="J20" s="68">
        <f t="shared" si="1"/>
        <v>0</v>
      </c>
      <c r="K20" s="68">
        <f t="shared" si="1"/>
        <v>0</v>
      </c>
      <c r="L20" s="68">
        <f t="shared" si="1"/>
        <v>16</v>
      </c>
      <c r="M20" s="68">
        <f t="shared" si="1"/>
        <v>75.599999999999994</v>
      </c>
      <c r="N20" s="68">
        <f t="shared" si="1"/>
        <v>372</v>
      </c>
      <c r="O20" s="68">
        <f>SUM(C20:N20)</f>
        <v>1360.1999999999998</v>
      </c>
    </row>
    <row r="21" spans="2:15" x14ac:dyDescent="0.15">
      <c r="B21" s="27"/>
      <c r="C21" s="28"/>
      <c r="D21" s="28"/>
      <c r="E21" s="28"/>
      <c r="F21" s="28"/>
      <c r="G21" s="28"/>
      <c r="H21" s="28"/>
      <c r="I21" s="28"/>
      <c r="J21" s="28"/>
      <c r="K21" s="29"/>
      <c r="L21" s="29"/>
      <c r="M21" s="29"/>
      <c r="N21" s="29"/>
    </row>
    <row r="22" spans="2:15" x14ac:dyDescent="0.15">
      <c r="B22" s="30" t="s">
        <v>90</v>
      </c>
      <c r="C22" s="20"/>
      <c r="D22" s="21"/>
      <c r="E22" s="21"/>
      <c r="F22" s="21"/>
      <c r="G22" s="21"/>
      <c r="H22" s="21"/>
      <c r="I22" s="21"/>
      <c r="J22" s="21"/>
      <c r="K22" s="31"/>
      <c r="L22" s="31"/>
      <c r="M22" s="31"/>
      <c r="N22" s="31"/>
    </row>
    <row r="23" spans="2:15" x14ac:dyDescent="0.15">
      <c r="B23" s="87" t="s">
        <v>85</v>
      </c>
      <c r="C23" s="32" t="s">
        <v>77</v>
      </c>
      <c r="D23" s="90" t="s">
        <v>106</v>
      </c>
      <c r="E23" s="91"/>
      <c r="F23" s="92"/>
      <c r="G23" s="32" t="s">
        <v>77</v>
      </c>
      <c r="H23" s="90" t="s">
        <v>107</v>
      </c>
      <c r="I23" s="91"/>
      <c r="J23" s="92"/>
      <c r="K23" s="32" t="s">
        <v>77</v>
      </c>
      <c r="L23" s="90" t="s">
        <v>108</v>
      </c>
      <c r="M23" s="91"/>
      <c r="N23" s="93"/>
      <c r="O23" s="3" t="s">
        <v>80</v>
      </c>
    </row>
    <row r="24" spans="2:15" x14ac:dyDescent="0.15">
      <c r="B24" s="88"/>
      <c r="C24" s="33" t="s">
        <v>72</v>
      </c>
      <c r="D24" s="34">
        <v>3</v>
      </c>
      <c r="E24" s="33" t="s">
        <v>75</v>
      </c>
      <c r="F24" s="35">
        <v>3.8</v>
      </c>
      <c r="G24" s="33" t="s">
        <v>72</v>
      </c>
      <c r="H24" s="36">
        <v>4</v>
      </c>
      <c r="I24" s="33" t="s">
        <v>75</v>
      </c>
      <c r="J24" s="36">
        <v>3.9</v>
      </c>
      <c r="K24" s="33" t="s">
        <v>72</v>
      </c>
      <c r="L24" s="34">
        <v>5</v>
      </c>
      <c r="M24" s="33" t="s">
        <v>75</v>
      </c>
      <c r="N24" s="37">
        <v>3.5</v>
      </c>
      <c r="O24" s="68">
        <f>D24*D26+H24*H26+L24*L26</f>
        <v>1380</v>
      </c>
    </row>
    <row r="25" spans="2:15" x14ac:dyDescent="0.15">
      <c r="B25" s="88"/>
      <c r="C25" s="33" t="s">
        <v>73</v>
      </c>
      <c r="D25" s="35">
        <v>5</v>
      </c>
      <c r="E25" s="33" t="s">
        <v>76</v>
      </c>
      <c r="F25" s="35">
        <v>4.5</v>
      </c>
      <c r="G25" s="33" t="s">
        <v>73</v>
      </c>
      <c r="H25" s="36">
        <v>6.6</v>
      </c>
      <c r="I25" s="33" t="s">
        <v>76</v>
      </c>
      <c r="J25" s="36">
        <v>4.3</v>
      </c>
      <c r="K25" s="33" t="s">
        <v>73</v>
      </c>
      <c r="L25" s="35">
        <v>8.3000000000000007</v>
      </c>
      <c r="M25" s="33" t="s">
        <v>76</v>
      </c>
      <c r="N25" s="37">
        <v>4.2</v>
      </c>
      <c r="O25" s="38" t="s">
        <v>81</v>
      </c>
    </row>
    <row r="26" spans="2:15" x14ac:dyDescent="0.15">
      <c r="B26" s="89"/>
      <c r="C26" s="33" t="s">
        <v>74</v>
      </c>
      <c r="D26" s="26">
        <v>80</v>
      </c>
      <c r="E26" s="39"/>
      <c r="F26" s="39"/>
      <c r="G26" s="33" t="s">
        <v>74</v>
      </c>
      <c r="H26" s="26">
        <v>160</v>
      </c>
      <c r="I26" s="39"/>
      <c r="J26" s="39"/>
      <c r="K26" s="33" t="s">
        <v>74</v>
      </c>
      <c r="L26" s="26">
        <v>100</v>
      </c>
      <c r="M26" s="39"/>
      <c r="N26" s="39"/>
      <c r="O26" s="68">
        <f>D25*D26+H25*H26+L25*L26</f>
        <v>2286</v>
      </c>
    </row>
    <row r="27" spans="2:15" x14ac:dyDescent="0.15">
      <c r="B27" s="39" t="s">
        <v>110</v>
      </c>
      <c r="C27" s="94" t="s">
        <v>83</v>
      </c>
      <c r="D27" s="95"/>
      <c r="E27" s="69">
        <f>ROUND(((F24*D24*D26+J24*H24*H26+N24*L24*L26)/O24),2)</f>
        <v>3.74</v>
      </c>
      <c r="F27" s="24"/>
      <c r="G27" s="94" t="s">
        <v>84</v>
      </c>
      <c r="H27" s="96"/>
      <c r="I27" s="69">
        <f>ROUND(((F25*D25*D26+J25*H25*H26+N25*L25*L26)/O26),2)</f>
        <v>4.3</v>
      </c>
      <c r="J27" s="97"/>
      <c r="K27" s="97"/>
      <c r="L27" s="40"/>
      <c r="M27" s="24"/>
      <c r="N27" s="24"/>
      <c r="O27" s="24"/>
    </row>
    <row r="28" spans="2:15" x14ac:dyDescent="0.15">
      <c r="B28" s="24"/>
      <c r="C28" s="23" t="s">
        <v>54</v>
      </c>
      <c r="D28" s="23" t="s">
        <v>55</v>
      </c>
      <c r="E28" s="23" t="s">
        <v>56</v>
      </c>
      <c r="F28" s="23" t="s">
        <v>57</v>
      </c>
      <c r="G28" s="23" t="s">
        <v>58</v>
      </c>
      <c r="H28" s="23" t="s">
        <v>59</v>
      </c>
      <c r="I28" s="23" t="s">
        <v>60</v>
      </c>
      <c r="J28" s="23" t="s">
        <v>61</v>
      </c>
      <c r="K28" s="23" t="s">
        <v>62</v>
      </c>
      <c r="L28" s="23" t="s">
        <v>63</v>
      </c>
      <c r="M28" s="23" t="s">
        <v>64</v>
      </c>
      <c r="N28" s="23" t="s">
        <v>65</v>
      </c>
      <c r="O28" s="3" t="s">
        <v>91</v>
      </c>
    </row>
    <row r="29" spans="2:15" ht="24" customHeight="1" x14ac:dyDescent="0.15">
      <c r="B29" s="6" t="s">
        <v>119</v>
      </c>
      <c r="C29" s="70">
        <f>ROUND((C16/$E$27),2)</f>
        <v>0</v>
      </c>
      <c r="D29" s="70">
        <f t="shared" ref="D29:M29" si="2">ROUND((D16/$E$27),2)</f>
        <v>0</v>
      </c>
      <c r="E29" s="70">
        <f t="shared" si="2"/>
        <v>0</v>
      </c>
      <c r="F29" s="70">
        <f t="shared" si="2"/>
        <v>8.02</v>
      </c>
      <c r="G29" s="70">
        <f t="shared" si="2"/>
        <v>132.35</v>
      </c>
      <c r="H29" s="70">
        <f t="shared" si="2"/>
        <v>250.27</v>
      </c>
      <c r="I29" s="70">
        <f t="shared" si="2"/>
        <v>268.56</v>
      </c>
      <c r="J29" s="70">
        <f t="shared" si="2"/>
        <v>258.61</v>
      </c>
      <c r="K29" s="70">
        <f t="shared" si="2"/>
        <v>192.51</v>
      </c>
      <c r="L29" s="70">
        <f t="shared" si="2"/>
        <v>12.03</v>
      </c>
      <c r="M29" s="70">
        <f t="shared" si="2"/>
        <v>0</v>
      </c>
      <c r="N29" s="70">
        <f>ROUND((N16/$E$27),2)</f>
        <v>0</v>
      </c>
      <c r="O29" s="70">
        <f>SUM(C29:N29)</f>
        <v>1122.3500000000001</v>
      </c>
    </row>
    <row r="30" spans="2:15" ht="24" customHeight="1" x14ac:dyDescent="0.15">
      <c r="B30" s="6" t="s">
        <v>120</v>
      </c>
      <c r="C30" s="70">
        <f>ROUND((C20/$I$27),2)</f>
        <v>116.79</v>
      </c>
      <c r="D30" s="70">
        <f t="shared" ref="D30:M30" si="3">ROUND((D20/$I$27),2)</f>
        <v>63.81</v>
      </c>
      <c r="E30" s="70">
        <f t="shared" si="3"/>
        <v>22.33</v>
      </c>
      <c r="F30" s="70">
        <f t="shared" si="3"/>
        <v>5.58</v>
      </c>
      <c r="G30" s="70">
        <f t="shared" si="3"/>
        <v>0</v>
      </c>
      <c r="H30" s="70">
        <f t="shared" si="3"/>
        <v>0</v>
      </c>
      <c r="I30" s="70">
        <f t="shared" si="3"/>
        <v>0</v>
      </c>
      <c r="J30" s="70">
        <f t="shared" si="3"/>
        <v>0</v>
      </c>
      <c r="K30" s="70">
        <f t="shared" si="3"/>
        <v>0</v>
      </c>
      <c r="L30" s="70">
        <f t="shared" si="3"/>
        <v>3.72</v>
      </c>
      <c r="M30" s="70">
        <f t="shared" si="3"/>
        <v>17.579999999999998</v>
      </c>
      <c r="N30" s="70">
        <f>ROUND((N20/$I$27),2)</f>
        <v>86.51</v>
      </c>
      <c r="O30" s="70">
        <f>SUM(C30:N30)</f>
        <v>316.32</v>
      </c>
    </row>
    <row r="31" spans="2:15" ht="10.9" customHeight="1" x14ac:dyDescent="0.15">
      <c r="B31" s="27"/>
      <c r="C31" s="28"/>
      <c r="D31" s="28"/>
      <c r="E31" s="28"/>
      <c r="F31" s="28"/>
      <c r="G31" s="28"/>
      <c r="H31" s="28"/>
      <c r="I31" s="28"/>
      <c r="J31" s="28"/>
      <c r="K31" s="28"/>
      <c r="L31" s="28"/>
      <c r="M31" s="28"/>
      <c r="N31" s="28"/>
      <c r="O31" s="41"/>
    </row>
    <row r="32" spans="2:15" ht="15.6" customHeight="1" x14ac:dyDescent="0.15">
      <c r="B32" s="30" t="s">
        <v>96</v>
      </c>
      <c r="C32" s="42"/>
      <c r="D32" s="42"/>
      <c r="E32" s="42"/>
      <c r="F32" s="42"/>
      <c r="G32" s="42"/>
      <c r="H32" s="42"/>
      <c r="I32" s="42"/>
      <c r="J32" s="42"/>
      <c r="K32" s="42"/>
      <c r="L32" s="42"/>
      <c r="M32" s="42"/>
      <c r="N32" s="42"/>
    </row>
    <row r="33" spans="2:15" ht="13.15" customHeight="1" x14ac:dyDescent="0.15">
      <c r="B33" s="87" t="s">
        <v>79</v>
      </c>
      <c r="C33" s="32" t="s">
        <v>77</v>
      </c>
      <c r="D33" s="90" t="s">
        <v>86</v>
      </c>
      <c r="E33" s="91"/>
      <c r="F33" s="92"/>
      <c r="G33" s="32" t="s">
        <v>77</v>
      </c>
      <c r="H33" s="90" t="s">
        <v>87</v>
      </c>
      <c r="I33" s="91"/>
      <c r="J33" s="92"/>
      <c r="K33" s="32" t="s">
        <v>77</v>
      </c>
      <c r="L33" s="90" t="s">
        <v>88</v>
      </c>
      <c r="M33" s="91"/>
      <c r="N33" s="93"/>
      <c r="O33" s="3" t="s">
        <v>80</v>
      </c>
    </row>
    <row r="34" spans="2:15" x14ac:dyDescent="0.15">
      <c r="B34" s="101"/>
      <c r="C34" s="33" t="s">
        <v>72</v>
      </c>
      <c r="D34" s="36">
        <v>3.1</v>
      </c>
      <c r="E34" s="33" t="s">
        <v>75</v>
      </c>
      <c r="F34" s="36">
        <v>4.2</v>
      </c>
      <c r="G34" s="33" t="s">
        <v>72</v>
      </c>
      <c r="H34" s="36">
        <v>4.3</v>
      </c>
      <c r="I34" s="33" t="s">
        <v>75</v>
      </c>
      <c r="J34" s="36">
        <v>4.3</v>
      </c>
      <c r="K34" s="33" t="s">
        <v>72</v>
      </c>
      <c r="L34" s="36">
        <v>5.3</v>
      </c>
      <c r="M34" s="33" t="s">
        <v>75</v>
      </c>
      <c r="N34" s="43">
        <v>4.0999999999999996</v>
      </c>
      <c r="O34" s="71">
        <f>D34*D36+H34*H36+L34*L36</f>
        <v>1466</v>
      </c>
    </row>
    <row r="35" spans="2:15" x14ac:dyDescent="0.15">
      <c r="B35" s="101"/>
      <c r="C35" s="33" t="s">
        <v>73</v>
      </c>
      <c r="D35" s="36">
        <v>5.2</v>
      </c>
      <c r="E35" s="33" t="s">
        <v>76</v>
      </c>
      <c r="F35" s="36">
        <v>4.8</v>
      </c>
      <c r="G35" s="33" t="s">
        <v>73</v>
      </c>
      <c r="H35" s="36">
        <v>6.9</v>
      </c>
      <c r="I35" s="33" t="s">
        <v>76</v>
      </c>
      <c r="J35" s="36">
        <v>4.8499999999999996</v>
      </c>
      <c r="K35" s="33" t="s">
        <v>73</v>
      </c>
      <c r="L35" s="36">
        <v>8.6</v>
      </c>
      <c r="M35" s="33" t="s">
        <v>76</v>
      </c>
      <c r="N35" s="43">
        <v>4.7</v>
      </c>
      <c r="O35" s="3" t="s">
        <v>81</v>
      </c>
    </row>
    <row r="36" spans="2:15" x14ac:dyDescent="0.15">
      <c r="B36" s="102"/>
      <c r="C36" s="33" t="s">
        <v>74</v>
      </c>
      <c r="D36" s="44">
        <v>80</v>
      </c>
      <c r="E36" s="39"/>
      <c r="F36" s="39"/>
      <c r="G36" s="33" t="s">
        <v>74</v>
      </c>
      <c r="H36" s="44">
        <v>160</v>
      </c>
      <c r="I36" s="39"/>
      <c r="J36" s="39"/>
      <c r="K36" s="33" t="s">
        <v>74</v>
      </c>
      <c r="L36" s="44">
        <v>100</v>
      </c>
      <c r="M36" s="39"/>
      <c r="N36" s="39"/>
      <c r="O36" s="71">
        <f>D35*D36+H35*H36+L35*L36</f>
        <v>2380</v>
      </c>
    </row>
    <row r="37" spans="2:15" x14ac:dyDescent="0.15">
      <c r="B37" s="39" t="s">
        <v>110</v>
      </c>
      <c r="C37" s="94" t="s">
        <v>83</v>
      </c>
      <c r="D37" s="103"/>
      <c r="E37" s="69">
        <f>ROUND(((F34*D34*D36+J34*H34*H36+N34*L34*L36)/O34),2)</f>
        <v>4.21</v>
      </c>
      <c r="F37" s="24"/>
      <c r="G37" s="94" t="s">
        <v>84</v>
      </c>
      <c r="H37" s="103"/>
      <c r="I37" s="69">
        <f>ROUND(((F35*D35*D36+J35*H35*H36+N35*L35*L36)/O36),2)</f>
        <v>4.79</v>
      </c>
      <c r="J37" s="97"/>
      <c r="K37" s="104"/>
      <c r="L37" s="40"/>
      <c r="M37" s="24"/>
      <c r="N37" s="24"/>
    </row>
    <row r="38" spans="2:15" x14ac:dyDescent="0.15">
      <c r="B38" s="24"/>
      <c r="C38" s="23" t="s">
        <v>54</v>
      </c>
      <c r="D38" s="23" t="s">
        <v>55</v>
      </c>
      <c r="E38" s="23" t="s">
        <v>56</v>
      </c>
      <c r="F38" s="23" t="s">
        <v>57</v>
      </c>
      <c r="G38" s="23" t="s">
        <v>58</v>
      </c>
      <c r="H38" s="23" t="s">
        <v>59</v>
      </c>
      <c r="I38" s="23" t="s">
        <v>60</v>
      </c>
      <c r="J38" s="23" t="s">
        <v>61</v>
      </c>
      <c r="K38" s="23" t="s">
        <v>62</v>
      </c>
      <c r="L38" s="23" t="s">
        <v>63</v>
      </c>
      <c r="M38" s="23" t="s">
        <v>64</v>
      </c>
      <c r="N38" s="23" t="s">
        <v>65</v>
      </c>
      <c r="O38" s="45" t="s">
        <v>91</v>
      </c>
    </row>
    <row r="39" spans="2:15" ht="24" x14ac:dyDescent="0.15">
      <c r="B39" s="6" t="s">
        <v>119</v>
      </c>
      <c r="C39" s="68">
        <f>ROUND((C16/$E$37),2)</f>
        <v>0</v>
      </c>
      <c r="D39" s="68">
        <f t="shared" ref="D39:N39" si="4">ROUND((D16/$E$37),2)</f>
        <v>0</v>
      </c>
      <c r="E39" s="68">
        <f t="shared" si="4"/>
        <v>0</v>
      </c>
      <c r="F39" s="68">
        <f t="shared" si="4"/>
        <v>7.13</v>
      </c>
      <c r="G39" s="68">
        <f t="shared" si="4"/>
        <v>117.58</v>
      </c>
      <c r="H39" s="68">
        <f t="shared" si="4"/>
        <v>222.33</v>
      </c>
      <c r="I39" s="68">
        <f t="shared" si="4"/>
        <v>238.57</v>
      </c>
      <c r="J39" s="68">
        <f t="shared" si="4"/>
        <v>229.74</v>
      </c>
      <c r="K39" s="68">
        <f t="shared" si="4"/>
        <v>171.02</v>
      </c>
      <c r="L39" s="68">
        <f t="shared" si="4"/>
        <v>10.69</v>
      </c>
      <c r="M39" s="68">
        <f t="shared" si="4"/>
        <v>0</v>
      </c>
      <c r="N39" s="68">
        <f t="shared" si="4"/>
        <v>0</v>
      </c>
      <c r="O39" s="75">
        <f>SUM(C39:N39)</f>
        <v>997.06000000000006</v>
      </c>
    </row>
    <row r="40" spans="2:15" ht="24" x14ac:dyDescent="0.15">
      <c r="B40" s="6" t="s">
        <v>120</v>
      </c>
      <c r="C40" s="68">
        <f>ROUND((C20/$I$37),2)</f>
        <v>104.84</v>
      </c>
      <c r="D40" s="68">
        <f t="shared" ref="D40:N40" si="5">ROUND((D20/$I$37),2)</f>
        <v>57.29</v>
      </c>
      <c r="E40" s="68">
        <f>ROUND((E20/$I$37),2)</f>
        <v>20.04</v>
      </c>
      <c r="F40" s="68">
        <f t="shared" si="5"/>
        <v>5.01</v>
      </c>
      <c r="G40" s="68">
        <f t="shared" si="5"/>
        <v>0</v>
      </c>
      <c r="H40" s="68">
        <f t="shared" si="5"/>
        <v>0</v>
      </c>
      <c r="I40" s="68">
        <f t="shared" si="5"/>
        <v>0</v>
      </c>
      <c r="J40" s="68">
        <f t="shared" si="5"/>
        <v>0</v>
      </c>
      <c r="K40" s="68">
        <f t="shared" si="5"/>
        <v>0</v>
      </c>
      <c r="L40" s="68">
        <f t="shared" si="5"/>
        <v>3.34</v>
      </c>
      <c r="M40" s="68">
        <f t="shared" si="5"/>
        <v>15.78</v>
      </c>
      <c r="N40" s="68">
        <f t="shared" si="5"/>
        <v>77.66</v>
      </c>
      <c r="O40" s="75">
        <f>SUM(C40:N40)</f>
        <v>283.95999999999998</v>
      </c>
    </row>
    <row r="42" spans="2:15" x14ac:dyDescent="0.15">
      <c r="B42" s="46" t="s">
        <v>122</v>
      </c>
      <c r="C42" s="24"/>
      <c r="D42" s="24"/>
      <c r="E42" s="24"/>
      <c r="F42" s="24"/>
      <c r="G42" s="24"/>
      <c r="H42" s="24"/>
      <c r="I42" s="24"/>
      <c r="J42" s="24"/>
      <c r="K42" s="24"/>
      <c r="L42" s="24"/>
      <c r="M42" s="24"/>
      <c r="N42" s="24"/>
      <c r="O42" s="24"/>
    </row>
    <row r="43" spans="2:15" x14ac:dyDescent="0.15">
      <c r="B43" s="47" t="s">
        <v>2</v>
      </c>
      <c r="C43" s="48" t="s">
        <v>0</v>
      </c>
      <c r="D43" s="48"/>
      <c r="E43" s="48"/>
      <c r="F43" s="48"/>
      <c r="G43" s="48"/>
      <c r="H43" s="48"/>
      <c r="I43" s="48"/>
      <c r="J43" s="48"/>
      <c r="K43" s="48"/>
      <c r="L43" s="48"/>
      <c r="M43" s="48"/>
      <c r="N43" s="47" t="s">
        <v>1</v>
      </c>
      <c r="O43" s="73">
        <f>ROUNDDOWN((O49-O56),0)</f>
        <v>88</v>
      </c>
    </row>
    <row r="44" spans="2:15" x14ac:dyDescent="0.15">
      <c r="B44" s="47"/>
      <c r="C44" s="48" t="s">
        <v>100</v>
      </c>
      <c r="D44" s="48"/>
      <c r="E44" s="48"/>
      <c r="F44" s="48"/>
      <c r="G44" s="48"/>
      <c r="H44" s="48"/>
      <c r="I44" s="48"/>
      <c r="J44" s="48"/>
      <c r="K44" s="48"/>
      <c r="L44" s="48"/>
      <c r="M44" s="48"/>
      <c r="N44" s="48"/>
      <c r="O44" s="49" t="s">
        <v>115</v>
      </c>
    </row>
    <row r="45" spans="2:15" x14ac:dyDescent="0.15">
      <c r="B45" s="47" t="s">
        <v>101</v>
      </c>
      <c r="C45" s="48" t="s">
        <v>102</v>
      </c>
      <c r="D45" s="48"/>
      <c r="E45" s="48"/>
      <c r="F45" s="48"/>
      <c r="G45" s="48"/>
      <c r="H45" s="48"/>
      <c r="I45" s="48"/>
      <c r="J45" s="48"/>
      <c r="K45" s="48"/>
      <c r="L45" s="48"/>
      <c r="M45" s="48"/>
      <c r="N45" s="47" t="s">
        <v>1</v>
      </c>
      <c r="O45" s="74">
        <f>O49</f>
        <v>805.65520000000015</v>
      </c>
    </row>
    <row r="46" spans="2:15" x14ac:dyDescent="0.15">
      <c r="B46" s="47" t="s">
        <v>103</v>
      </c>
      <c r="C46" s="48" t="s">
        <v>104</v>
      </c>
      <c r="D46" s="48"/>
      <c r="E46" s="48"/>
      <c r="F46" s="48"/>
      <c r="G46" s="48"/>
      <c r="H46" s="48"/>
      <c r="I46" s="48"/>
      <c r="J46" s="48"/>
      <c r="K46" s="48"/>
      <c r="L46" s="48"/>
      <c r="M46" s="48"/>
      <c r="N46" s="47" t="s">
        <v>1</v>
      </c>
      <c r="O46" s="74">
        <f>O56</f>
        <v>717.37120000000004</v>
      </c>
    </row>
    <row r="47" spans="2:15" x14ac:dyDescent="0.15">
      <c r="B47" s="48"/>
      <c r="C47" s="48"/>
      <c r="D47" s="48"/>
      <c r="E47" s="48"/>
      <c r="F47" s="48"/>
      <c r="G47" s="48"/>
      <c r="H47" s="48"/>
      <c r="I47" s="48"/>
      <c r="J47" s="48"/>
      <c r="K47" s="48"/>
      <c r="L47" s="48"/>
      <c r="M47" s="48"/>
      <c r="N47" s="48"/>
      <c r="O47" s="48"/>
    </row>
    <row r="48" spans="2:15" x14ac:dyDescent="0.15">
      <c r="B48" s="48" t="s">
        <v>3</v>
      </c>
      <c r="C48" s="48"/>
      <c r="D48" s="48"/>
      <c r="E48" s="48"/>
      <c r="F48" s="48"/>
      <c r="G48" s="48"/>
      <c r="H48" s="48"/>
      <c r="I48" s="48"/>
      <c r="J48" s="48"/>
      <c r="K48" s="48"/>
      <c r="L48" s="48"/>
      <c r="M48" s="48"/>
      <c r="N48" s="48"/>
      <c r="O48" s="48"/>
    </row>
    <row r="49" spans="2:16" x14ac:dyDescent="0.15">
      <c r="B49" s="48"/>
      <c r="C49" s="48" t="s">
        <v>29</v>
      </c>
      <c r="D49" s="48"/>
      <c r="E49" s="48"/>
      <c r="F49" s="48"/>
      <c r="G49" s="48"/>
      <c r="H49" s="48"/>
      <c r="I49" s="48"/>
      <c r="J49" s="48"/>
      <c r="K49" s="48"/>
      <c r="L49" s="48"/>
      <c r="M49" s="48"/>
      <c r="N49" s="47" t="s">
        <v>1</v>
      </c>
      <c r="O49" s="74">
        <f>((O50+O51)*O52)</f>
        <v>805.65520000000015</v>
      </c>
    </row>
    <row r="50" spans="2:16" x14ac:dyDescent="0.15">
      <c r="B50" s="47" t="s">
        <v>30</v>
      </c>
      <c r="C50" s="48" t="s">
        <v>31</v>
      </c>
      <c r="D50" s="48"/>
      <c r="E50" s="48"/>
      <c r="F50" s="48"/>
      <c r="G50" s="48"/>
      <c r="H50" s="48"/>
      <c r="I50" s="48"/>
      <c r="J50" s="48"/>
      <c r="K50" s="48"/>
      <c r="L50" s="48"/>
      <c r="M50" s="48"/>
      <c r="N50" s="47" t="s">
        <v>7</v>
      </c>
      <c r="O50" s="74">
        <f>O29</f>
        <v>1122.3500000000001</v>
      </c>
    </row>
    <row r="51" spans="2:16" x14ac:dyDescent="0.15">
      <c r="B51" s="47" t="s">
        <v>34</v>
      </c>
      <c r="C51" s="48" t="s">
        <v>37</v>
      </c>
      <c r="D51" s="48"/>
      <c r="E51" s="48"/>
      <c r="F51" s="48"/>
      <c r="G51" s="48"/>
      <c r="H51" s="48"/>
      <c r="I51" s="48"/>
      <c r="J51" s="48"/>
      <c r="K51" s="48"/>
      <c r="L51" s="48"/>
      <c r="M51" s="48"/>
      <c r="N51" s="47" t="s">
        <v>7</v>
      </c>
      <c r="O51" s="74">
        <f>O30</f>
        <v>316.32</v>
      </c>
    </row>
    <row r="52" spans="2:16" x14ac:dyDescent="0.15">
      <c r="B52" s="47" t="s">
        <v>8</v>
      </c>
      <c r="C52" s="48" t="s">
        <v>4</v>
      </c>
      <c r="D52" s="48"/>
      <c r="E52" s="48"/>
      <c r="F52" s="48"/>
      <c r="G52" s="48"/>
      <c r="N52" s="47" t="s">
        <v>1</v>
      </c>
      <c r="O52" s="50">
        <v>0.56000000000000005</v>
      </c>
    </row>
    <row r="53" spans="2:16" x14ac:dyDescent="0.15">
      <c r="B53" s="48"/>
      <c r="C53" s="47" t="s">
        <v>109</v>
      </c>
      <c r="D53" s="98" t="s">
        <v>121</v>
      </c>
      <c r="E53" s="99"/>
      <c r="F53" s="99"/>
      <c r="G53" s="100"/>
      <c r="H53" s="48"/>
      <c r="I53" s="48"/>
      <c r="J53" s="48"/>
      <c r="K53" s="48"/>
      <c r="L53" s="48"/>
      <c r="M53" s="48"/>
      <c r="N53" s="48"/>
      <c r="O53" s="48"/>
    </row>
    <row r="54" spans="2:16" x14ac:dyDescent="0.15">
      <c r="B54" s="48"/>
      <c r="C54" s="48"/>
      <c r="D54" s="48"/>
      <c r="E54" s="48"/>
      <c r="F54" s="48"/>
      <c r="G54" s="48"/>
      <c r="H54" s="48"/>
      <c r="I54" s="48"/>
      <c r="J54" s="48"/>
      <c r="K54" s="48"/>
      <c r="L54" s="48"/>
      <c r="M54" s="48"/>
      <c r="N54" s="48"/>
      <c r="O54" s="48"/>
    </row>
    <row r="55" spans="2:16" x14ac:dyDescent="0.15">
      <c r="B55" s="48" t="s">
        <v>6</v>
      </c>
      <c r="C55" s="48"/>
      <c r="D55" s="48"/>
      <c r="E55" s="48"/>
      <c r="F55" s="48"/>
      <c r="G55" s="48"/>
      <c r="H55" s="48"/>
      <c r="I55" s="48"/>
      <c r="J55" s="48"/>
      <c r="K55" s="48"/>
      <c r="L55" s="48"/>
      <c r="M55" s="48"/>
      <c r="N55" s="48"/>
      <c r="O55" s="48"/>
    </row>
    <row r="56" spans="2:16" x14ac:dyDescent="0.15">
      <c r="B56" s="48"/>
      <c r="C56" s="48" t="s">
        <v>40</v>
      </c>
      <c r="D56" s="48"/>
      <c r="E56" s="48"/>
      <c r="F56" s="48" t="s">
        <v>1</v>
      </c>
      <c r="G56" s="48"/>
      <c r="H56" s="48"/>
      <c r="I56" s="48"/>
      <c r="J56" s="48"/>
      <c r="K56" s="48"/>
      <c r="L56" s="48"/>
      <c r="M56" s="48"/>
      <c r="N56" s="47" t="s">
        <v>1</v>
      </c>
      <c r="O56" s="74">
        <f>((O57+O58)*O59)</f>
        <v>717.37120000000004</v>
      </c>
    </row>
    <row r="57" spans="2:16" x14ac:dyDescent="0.15">
      <c r="B57" s="47" t="s">
        <v>45</v>
      </c>
      <c r="C57" s="48" t="s">
        <v>43</v>
      </c>
      <c r="D57" s="48"/>
      <c r="E57" s="48"/>
      <c r="F57" s="48"/>
      <c r="G57" s="48"/>
      <c r="H57" s="48" t="s">
        <v>7</v>
      </c>
      <c r="I57" s="48"/>
      <c r="J57" s="48"/>
      <c r="K57" s="48"/>
      <c r="L57" s="48"/>
      <c r="M57" s="48"/>
      <c r="N57" s="47" t="s">
        <v>7</v>
      </c>
      <c r="O57" s="74">
        <f>O39</f>
        <v>997.06000000000006</v>
      </c>
    </row>
    <row r="58" spans="2:16" x14ac:dyDescent="0.15">
      <c r="B58" s="47" t="s">
        <v>48</v>
      </c>
      <c r="C58" s="48" t="s">
        <v>42</v>
      </c>
      <c r="D58" s="48"/>
      <c r="E58" s="48"/>
      <c r="F58" s="48"/>
      <c r="G58" s="48"/>
      <c r="H58" s="48" t="s">
        <v>7</v>
      </c>
      <c r="I58" s="48"/>
      <c r="J58" s="48"/>
      <c r="K58" s="48"/>
      <c r="L58" s="48"/>
      <c r="M58" s="48"/>
      <c r="N58" s="47" t="s">
        <v>7</v>
      </c>
      <c r="O58" s="74">
        <f>O40</f>
        <v>283.95999999999998</v>
      </c>
    </row>
    <row r="59" spans="2:16" x14ac:dyDescent="0.15">
      <c r="B59" s="47" t="s">
        <v>8</v>
      </c>
      <c r="C59" s="48" t="s">
        <v>4</v>
      </c>
      <c r="D59" s="48"/>
      <c r="E59" s="48"/>
      <c r="F59" s="48" t="s">
        <v>5</v>
      </c>
      <c r="G59" s="48"/>
      <c r="N59" s="47" t="s">
        <v>1</v>
      </c>
      <c r="O59" s="50">
        <v>0.56000000000000005</v>
      </c>
      <c r="P59" s="51"/>
    </row>
    <row r="60" spans="2:16" x14ac:dyDescent="0.15">
      <c r="B60" s="51"/>
      <c r="C60" s="47" t="s">
        <v>109</v>
      </c>
      <c r="D60" s="98" t="s">
        <v>121</v>
      </c>
      <c r="E60" s="99"/>
      <c r="F60" s="99"/>
      <c r="G60" s="100"/>
      <c r="H60" s="51"/>
      <c r="I60" s="51"/>
      <c r="J60" s="51"/>
      <c r="K60" s="51"/>
      <c r="L60" s="51"/>
      <c r="M60" s="51"/>
      <c r="N60" s="51"/>
      <c r="O60" s="51"/>
      <c r="P60" s="51"/>
    </row>
    <row r="61" spans="2:16" x14ac:dyDescent="0.15">
      <c r="B61" s="51"/>
      <c r="C61" s="51"/>
      <c r="D61" s="51"/>
      <c r="E61" s="51"/>
      <c r="F61" s="51"/>
      <c r="G61" s="51"/>
      <c r="H61" s="51"/>
      <c r="I61" s="51"/>
      <c r="J61" s="51"/>
      <c r="K61" s="51"/>
      <c r="L61" s="51"/>
      <c r="M61" s="51"/>
      <c r="N61" s="51"/>
      <c r="O61" s="51"/>
      <c r="P61" s="51"/>
    </row>
    <row r="62" spans="2:16" x14ac:dyDescent="0.15">
      <c r="B62" s="52"/>
      <c r="C62" s="51"/>
      <c r="D62" s="51"/>
      <c r="E62" s="51"/>
      <c r="F62" s="51"/>
      <c r="G62" s="51"/>
      <c r="H62" s="51"/>
      <c r="I62" s="51"/>
      <c r="J62" s="51"/>
      <c r="K62" s="51"/>
      <c r="L62" s="51"/>
      <c r="M62" s="51"/>
      <c r="N62" s="51"/>
      <c r="O62" s="51"/>
      <c r="P62" s="51"/>
    </row>
    <row r="63" spans="2:16" x14ac:dyDescent="0.15">
      <c r="B63" s="51"/>
      <c r="C63" s="51"/>
      <c r="D63" s="51"/>
      <c r="E63" s="51"/>
      <c r="F63" s="51"/>
      <c r="G63" s="51"/>
      <c r="H63" s="51"/>
      <c r="I63" s="51"/>
      <c r="J63" s="51"/>
      <c r="K63" s="51"/>
      <c r="L63" s="51"/>
      <c r="M63" s="51"/>
      <c r="N63" s="51"/>
      <c r="O63" s="51"/>
      <c r="P63" s="51"/>
    </row>
    <row r="64" spans="2:16" x14ac:dyDescent="0.15">
      <c r="B64" s="51"/>
      <c r="C64" s="51"/>
      <c r="D64" s="51"/>
      <c r="E64" s="51"/>
      <c r="F64" s="51"/>
      <c r="G64" s="51"/>
      <c r="H64" s="51"/>
      <c r="I64" s="51"/>
      <c r="J64" s="51"/>
      <c r="K64" s="51"/>
      <c r="L64" s="51"/>
      <c r="M64" s="51"/>
      <c r="N64" s="51"/>
      <c r="O64" s="51"/>
      <c r="P64" s="51"/>
    </row>
    <row r="65" spans="2:16" x14ac:dyDescent="0.15">
      <c r="B65" s="51"/>
      <c r="C65" s="51"/>
      <c r="D65" s="51"/>
      <c r="E65" s="51"/>
      <c r="F65" s="51"/>
      <c r="G65" s="51"/>
      <c r="H65" s="51"/>
      <c r="I65" s="51"/>
      <c r="J65" s="51"/>
      <c r="K65" s="51"/>
      <c r="L65" s="51"/>
      <c r="M65" s="51"/>
      <c r="N65" s="51"/>
      <c r="O65" s="51"/>
      <c r="P65" s="51"/>
    </row>
    <row r="66" spans="2:16" x14ac:dyDescent="0.15">
      <c r="B66" s="51"/>
      <c r="C66" s="51"/>
      <c r="D66" s="51"/>
      <c r="E66" s="51"/>
      <c r="F66" s="51"/>
      <c r="G66" s="51"/>
      <c r="H66" s="51"/>
      <c r="I66" s="51"/>
      <c r="J66" s="51"/>
      <c r="K66" s="51"/>
      <c r="L66" s="51"/>
      <c r="M66" s="51"/>
      <c r="N66" s="51"/>
      <c r="O66" s="51"/>
      <c r="P66" s="51"/>
    </row>
    <row r="67" spans="2:16" x14ac:dyDescent="0.15">
      <c r="B67" s="51"/>
      <c r="C67" s="51"/>
      <c r="D67" s="51"/>
      <c r="E67" s="51"/>
      <c r="F67" s="51"/>
      <c r="G67" s="51"/>
      <c r="H67" s="51"/>
      <c r="I67" s="51"/>
      <c r="J67" s="51"/>
      <c r="K67" s="51"/>
      <c r="L67" s="51"/>
      <c r="M67" s="51"/>
      <c r="N67" s="51"/>
      <c r="O67" s="51"/>
      <c r="P67" s="51"/>
    </row>
    <row r="68" spans="2:16" x14ac:dyDescent="0.15">
      <c r="B68" s="51"/>
      <c r="C68" s="51"/>
      <c r="D68" s="51"/>
      <c r="E68" s="51"/>
      <c r="F68" s="51"/>
      <c r="G68" s="51"/>
      <c r="H68" s="51"/>
      <c r="I68" s="51"/>
      <c r="J68" s="51"/>
      <c r="K68" s="51"/>
      <c r="L68" s="51"/>
      <c r="M68" s="51"/>
      <c r="N68" s="51"/>
      <c r="O68" s="51"/>
      <c r="P68" s="51"/>
    </row>
    <row r="69" spans="2:16" x14ac:dyDescent="0.15">
      <c r="B69" s="51"/>
      <c r="C69" s="51"/>
      <c r="D69" s="51"/>
      <c r="E69" s="51"/>
      <c r="F69" s="51"/>
      <c r="G69" s="51"/>
      <c r="H69" s="51"/>
      <c r="I69" s="51"/>
      <c r="J69" s="51"/>
      <c r="K69" s="51"/>
      <c r="L69" s="51"/>
      <c r="M69" s="51"/>
      <c r="N69" s="51"/>
      <c r="O69" s="51"/>
      <c r="P69" s="51"/>
    </row>
    <row r="70" spans="2:16" x14ac:dyDescent="0.15">
      <c r="B70" s="51"/>
      <c r="C70" s="51"/>
      <c r="D70" s="51"/>
      <c r="E70" s="51"/>
      <c r="F70" s="51"/>
      <c r="G70" s="51"/>
      <c r="H70" s="51"/>
      <c r="I70" s="51"/>
      <c r="J70" s="51"/>
      <c r="K70" s="51"/>
      <c r="L70" s="51"/>
      <c r="M70" s="51"/>
      <c r="N70" s="51"/>
      <c r="O70" s="51"/>
      <c r="P70" s="51"/>
    </row>
    <row r="71" spans="2:16" x14ac:dyDescent="0.15">
      <c r="B71" s="51"/>
      <c r="C71" s="51"/>
      <c r="D71" s="51"/>
      <c r="E71" s="51"/>
      <c r="F71" s="51"/>
      <c r="G71" s="51"/>
      <c r="H71" s="51"/>
      <c r="I71" s="51"/>
      <c r="J71" s="51"/>
      <c r="K71" s="51"/>
      <c r="L71" s="51"/>
      <c r="M71" s="51"/>
      <c r="N71" s="51"/>
      <c r="O71" s="51"/>
      <c r="P71" s="51"/>
    </row>
    <row r="72" spans="2:16" x14ac:dyDescent="0.15">
      <c r="B72" s="51"/>
      <c r="C72" s="51"/>
      <c r="D72" s="51"/>
      <c r="E72" s="51"/>
      <c r="F72" s="51"/>
      <c r="G72" s="51"/>
      <c r="H72" s="51"/>
      <c r="I72" s="51"/>
      <c r="J72" s="51"/>
      <c r="K72" s="51"/>
      <c r="L72" s="51"/>
      <c r="M72" s="51"/>
      <c r="N72" s="51"/>
      <c r="O72" s="51"/>
      <c r="P72" s="51"/>
    </row>
    <row r="73" spans="2:16" x14ac:dyDescent="0.15">
      <c r="B73" s="51"/>
      <c r="C73" s="51"/>
      <c r="D73" s="51"/>
      <c r="E73" s="51"/>
      <c r="F73" s="51"/>
      <c r="G73" s="51"/>
      <c r="H73" s="51"/>
      <c r="I73" s="51"/>
      <c r="J73" s="51"/>
      <c r="K73" s="51"/>
      <c r="L73" s="51"/>
      <c r="M73" s="51"/>
      <c r="N73" s="51"/>
      <c r="O73" s="51"/>
      <c r="P73" s="51"/>
    </row>
    <row r="74" spans="2:16" x14ac:dyDescent="0.15">
      <c r="B74" s="51"/>
      <c r="C74" s="51"/>
      <c r="D74" s="51"/>
      <c r="E74" s="51"/>
      <c r="F74" s="51"/>
      <c r="G74" s="51"/>
      <c r="H74" s="51"/>
      <c r="I74" s="51"/>
      <c r="J74" s="51"/>
      <c r="K74" s="51"/>
      <c r="L74" s="51"/>
      <c r="M74" s="51"/>
      <c r="N74" s="51"/>
      <c r="O74" s="51"/>
      <c r="P74" s="51"/>
    </row>
    <row r="75" spans="2:16" x14ac:dyDescent="0.15">
      <c r="B75" s="51"/>
      <c r="C75" s="51"/>
      <c r="D75" s="51"/>
      <c r="E75" s="51"/>
      <c r="F75" s="51"/>
      <c r="G75" s="51"/>
      <c r="H75" s="51"/>
      <c r="I75" s="51"/>
      <c r="J75" s="51"/>
      <c r="K75" s="51"/>
      <c r="L75" s="51"/>
      <c r="M75" s="51"/>
      <c r="N75" s="51"/>
      <c r="O75" s="51"/>
      <c r="P75" s="51"/>
    </row>
  </sheetData>
  <sheetProtection algorithmName="SHA-512" hashValue="EtPMJRTqoB15GWLl4Vjg1D+RXJxdM9cNZlnC1FmRdXO0MIrDIROBK4pnp9RgqMSAACmFgYPx/rJnCfXJXVtlJA==" saltValue="TY/AzrHbCUnoXidrZBCajw==" spinCount="100000" sheet="1" objects="1" scenarios="1"/>
  <mergeCells count="22">
    <mergeCell ref="B33:B36"/>
    <mergeCell ref="D33:F33"/>
    <mergeCell ref="H33:J33"/>
    <mergeCell ref="L33:N33"/>
    <mergeCell ref="C37:D37"/>
    <mergeCell ref="G37:H37"/>
    <mergeCell ref="J37:K37"/>
    <mergeCell ref="C27:D27"/>
    <mergeCell ref="G27:H27"/>
    <mergeCell ref="J27:K27"/>
    <mergeCell ref="D53:G53"/>
    <mergeCell ref="D60:G60"/>
    <mergeCell ref="C8:J8"/>
    <mergeCell ref="B23:B26"/>
    <mergeCell ref="D23:F23"/>
    <mergeCell ref="H23:J23"/>
    <mergeCell ref="L23:N23"/>
    <mergeCell ref="C4:J4"/>
    <mergeCell ref="B5:B7"/>
    <mergeCell ref="D5:J5"/>
    <mergeCell ref="D6:F6"/>
    <mergeCell ref="H6:J6"/>
  </mergeCells>
  <phoneticPr fontId="1"/>
  <pageMargins left="0.23622047244094491" right="0.23622047244094491" top="0.74803149606299213" bottom="0.74803149606299213" header="0.31496062992125984" footer="0.31496062992125984"/>
  <pageSetup paperSize="9" scale="90" orientation="landscape" r:id="rId1"/>
  <rowBreaks count="1" manualBreakCount="1">
    <brk id="4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57E8-C382-4F77-A11B-371061F4E142}">
  <dimension ref="B2:P75"/>
  <sheetViews>
    <sheetView view="pageBreakPreview" zoomScaleNormal="100" zoomScaleSheetLayoutView="100" workbookViewId="0">
      <selection activeCell="B2" sqref="B2"/>
    </sheetView>
  </sheetViews>
  <sheetFormatPr defaultRowHeight="13.5" x14ac:dyDescent="0.15"/>
  <cols>
    <col min="1" max="1" width="3" style="2" customWidth="1"/>
    <col min="2" max="2" width="27.375" style="2" customWidth="1"/>
    <col min="3" max="14" width="9" style="2" customWidth="1"/>
    <col min="15" max="15" width="15.125" style="2" customWidth="1"/>
    <col min="16" max="16" width="1.875" style="2" customWidth="1"/>
    <col min="17" max="257" width="8.875" style="2"/>
    <col min="258" max="258" width="27.375" style="2" customWidth="1"/>
    <col min="259" max="260" width="8.875" style="2" customWidth="1"/>
    <col min="261" max="270" width="9.5" style="2" bestFit="1" customWidth="1"/>
    <col min="271" max="271" width="17.5" style="2" customWidth="1"/>
    <col min="272" max="513" width="8.875" style="2"/>
    <col min="514" max="514" width="27.375" style="2" customWidth="1"/>
    <col min="515" max="516" width="8.875" style="2" customWidth="1"/>
    <col min="517" max="526" width="9.5" style="2" bestFit="1" customWidth="1"/>
    <col min="527" max="527" width="17.5" style="2" customWidth="1"/>
    <col min="528" max="769" width="8.875" style="2"/>
    <col min="770" max="770" width="27.375" style="2" customWidth="1"/>
    <col min="771" max="772" width="8.875" style="2" customWidth="1"/>
    <col min="773" max="782" width="9.5" style="2" bestFit="1" customWidth="1"/>
    <col min="783" max="783" width="17.5" style="2" customWidth="1"/>
    <col min="784" max="1025" width="8.875" style="2"/>
    <col min="1026" max="1026" width="27.375" style="2" customWidth="1"/>
    <col min="1027" max="1028" width="8.875" style="2" customWidth="1"/>
    <col min="1029" max="1038" width="9.5" style="2" bestFit="1" customWidth="1"/>
    <col min="1039" max="1039" width="17.5" style="2" customWidth="1"/>
    <col min="1040" max="1281" width="8.875" style="2"/>
    <col min="1282" max="1282" width="27.375" style="2" customWidth="1"/>
    <col min="1283" max="1284" width="8.875" style="2" customWidth="1"/>
    <col min="1285" max="1294" width="9.5" style="2" bestFit="1" customWidth="1"/>
    <col min="1295" max="1295" width="17.5" style="2" customWidth="1"/>
    <col min="1296" max="1537" width="8.875" style="2"/>
    <col min="1538" max="1538" width="27.375" style="2" customWidth="1"/>
    <col min="1539" max="1540" width="8.875" style="2" customWidth="1"/>
    <col min="1541" max="1550" width="9.5" style="2" bestFit="1" customWidth="1"/>
    <col min="1551" max="1551" width="17.5" style="2" customWidth="1"/>
    <col min="1552" max="1793" width="8.875" style="2"/>
    <col min="1794" max="1794" width="27.375" style="2" customWidth="1"/>
    <col min="1795" max="1796" width="8.875" style="2" customWidth="1"/>
    <col min="1797" max="1806" width="9.5" style="2" bestFit="1" customWidth="1"/>
    <col min="1807" max="1807" width="17.5" style="2" customWidth="1"/>
    <col min="1808" max="2049" width="8.875" style="2"/>
    <col min="2050" max="2050" width="27.375" style="2" customWidth="1"/>
    <col min="2051" max="2052" width="8.875" style="2" customWidth="1"/>
    <col min="2053" max="2062" width="9.5" style="2" bestFit="1" customWidth="1"/>
    <col min="2063" max="2063" width="17.5" style="2" customWidth="1"/>
    <col min="2064" max="2305" width="8.875" style="2"/>
    <col min="2306" max="2306" width="27.375" style="2" customWidth="1"/>
    <col min="2307" max="2308" width="8.875" style="2" customWidth="1"/>
    <col min="2309" max="2318" width="9.5" style="2" bestFit="1" customWidth="1"/>
    <col min="2319" max="2319" width="17.5" style="2" customWidth="1"/>
    <col min="2320" max="2561" width="8.875" style="2"/>
    <col min="2562" max="2562" width="27.375" style="2" customWidth="1"/>
    <col min="2563" max="2564" width="8.875" style="2" customWidth="1"/>
    <col min="2565" max="2574" width="9.5" style="2" bestFit="1" customWidth="1"/>
    <col min="2575" max="2575" width="17.5" style="2" customWidth="1"/>
    <col min="2576" max="2817" width="8.875" style="2"/>
    <col min="2818" max="2818" width="27.375" style="2" customWidth="1"/>
    <col min="2819" max="2820" width="8.875" style="2" customWidth="1"/>
    <col min="2821" max="2830" width="9.5" style="2" bestFit="1" customWidth="1"/>
    <col min="2831" max="2831" width="17.5" style="2" customWidth="1"/>
    <col min="2832" max="3073" width="8.875" style="2"/>
    <col min="3074" max="3074" width="27.375" style="2" customWidth="1"/>
    <col min="3075" max="3076" width="8.875" style="2" customWidth="1"/>
    <col min="3077" max="3086" width="9.5" style="2" bestFit="1" customWidth="1"/>
    <col min="3087" max="3087" width="17.5" style="2" customWidth="1"/>
    <col min="3088" max="3329" width="8.875" style="2"/>
    <col min="3330" max="3330" width="27.375" style="2" customWidth="1"/>
    <col min="3331" max="3332" width="8.875" style="2" customWidth="1"/>
    <col min="3333" max="3342" width="9.5" style="2" bestFit="1" customWidth="1"/>
    <col min="3343" max="3343" width="17.5" style="2" customWidth="1"/>
    <col min="3344" max="3585" width="8.875" style="2"/>
    <col min="3586" max="3586" width="27.375" style="2" customWidth="1"/>
    <col min="3587" max="3588" width="8.875" style="2" customWidth="1"/>
    <col min="3589" max="3598" width="9.5" style="2" bestFit="1" customWidth="1"/>
    <col min="3599" max="3599" width="17.5" style="2" customWidth="1"/>
    <col min="3600" max="3841" width="8.875" style="2"/>
    <col min="3842" max="3842" width="27.375" style="2" customWidth="1"/>
    <col min="3843" max="3844" width="8.875" style="2" customWidth="1"/>
    <col min="3845" max="3854" width="9.5" style="2" bestFit="1" customWidth="1"/>
    <col min="3855" max="3855" width="17.5" style="2" customWidth="1"/>
    <col min="3856" max="4097" width="8.875" style="2"/>
    <col min="4098" max="4098" width="27.375" style="2" customWidth="1"/>
    <col min="4099" max="4100" width="8.875" style="2" customWidth="1"/>
    <col min="4101" max="4110" width="9.5" style="2" bestFit="1" customWidth="1"/>
    <col min="4111" max="4111" width="17.5" style="2" customWidth="1"/>
    <col min="4112" max="4353" width="8.875" style="2"/>
    <col min="4354" max="4354" width="27.375" style="2" customWidth="1"/>
    <col min="4355" max="4356" width="8.875" style="2" customWidth="1"/>
    <col min="4357" max="4366" width="9.5" style="2" bestFit="1" customWidth="1"/>
    <col min="4367" max="4367" width="17.5" style="2" customWidth="1"/>
    <col min="4368" max="4609" width="8.875" style="2"/>
    <col min="4610" max="4610" width="27.375" style="2" customWidth="1"/>
    <col min="4611" max="4612" width="8.875" style="2" customWidth="1"/>
    <col min="4613" max="4622" width="9.5" style="2" bestFit="1" customWidth="1"/>
    <col min="4623" max="4623" width="17.5" style="2" customWidth="1"/>
    <col min="4624" max="4865" width="8.875" style="2"/>
    <col min="4866" max="4866" width="27.375" style="2" customWidth="1"/>
    <col min="4867" max="4868" width="8.875" style="2" customWidth="1"/>
    <col min="4869" max="4878" width="9.5" style="2" bestFit="1" customWidth="1"/>
    <col min="4879" max="4879" width="17.5" style="2" customWidth="1"/>
    <col min="4880" max="5121" width="8.875" style="2"/>
    <col min="5122" max="5122" width="27.375" style="2" customWidth="1"/>
    <col min="5123" max="5124" width="8.875" style="2" customWidth="1"/>
    <col min="5125" max="5134" width="9.5" style="2" bestFit="1" customWidth="1"/>
    <col min="5135" max="5135" width="17.5" style="2" customWidth="1"/>
    <col min="5136" max="5377" width="8.875" style="2"/>
    <col min="5378" max="5378" width="27.375" style="2" customWidth="1"/>
    <col min="5379" max="5380" width="8.875" style="2" customWidth="1"/>
    <col min="5381" max="5390" width="9.5" style="2" bestFit="1" customWidth="1"/>
    <col min="5391" max="5391" width="17.5" style="2" customWidth="1"/>
    <col min="5392" max="5633" width="8.875" style="2"/>
    <col min="5634" max="5634" width="27.375" style="2" customWidth="1"/>
    <col min="5635" max="5636" width="8.875" style="2" customWidth="1"/>
    <col min="5637" max="5646" width="9.5" style="2" bestFit="1" customWidth="1"/>
    <col min="5647" max="5647" width="17.5" style="2" customWidth="1"/>
    <col min="5648" max="5889" width="8.875" style="2"/>
    <col min="5890" max="5890" width="27.375" style="2" customWidth="1"/>
    <col min="5891" max="5892" width="8.875" style="2" customWidth="1"/>
    <col min="5893" max="5902" width="9.5" style="2" bestFit="1" customWidth="1"/>
    <col min="5903" max="5903" width="17.5" style="2" customWidth="1"/>
    <col min="5904" max="6145" width="8.875" style="2"/>
    <col min="6146" max="6146" width="27.375" style="2" customWidth="1"/>
    <col min="6147" max="6148" width="8.875" style="2" customWidth="1"/>
    <col min="6149" max="6158" width="9.5" style="2" bestFit="1" customWidth="1"/>
    <col min="6159" max="6159" width="17.5" style="2" customWidth="1"/>
    <col min="6160" max="6401" width="8.875" style="2"/>
    <col min="6402" max="6402" width="27.375" style="2" customWidth="1"/>
    <col min="6403" max="6404" width="8.875" style="2" customWidth="1"/>
    <col min="6405" max="6414" width="9.5" style="2" bestFit="1" customWidth="1"/>
    <col min="6415" max="6415" width="17.5" style="2" customWidth="1"/>
    <col min="6416" max="6657" width="8.875" style="2"/>
    <col min="6658" max="6658" width="27.375" style="2" customWidth="1"/>
    <col min="6659" max="6660" width="8.875" style="2" customWidth="1"/>
    <col min="6661" max="6670" width="9.5" style="2" bestFit="1" customWidth="1"/>
    <col min="6671" max="6671" width="17.5" style="2" customWidth="1"/>
    <col min="6672" max="6913" width="8.875" style="2"/>
    <col min="6914" max="6914" width="27.375" style="2" customWidth="1"/>
    <col min="6915" max="6916" width="8.875" style="2" customWidth="1"/>
    <col min="6917" max="6926" width="9.5" style="2" bestFit="1" customWidth="1"/>
    <col min="6927" max="6927" width="17.5" style="2" customWidth="1"/>
    <col min="6928" max="7169" width="8.875" style="2"/>
    <col min="7170" max="7170" width="27.375" style="2" customWidth="1"/>
    <col min="7171" max="7172" width="8.875" style="2" customWidth="1"/>
    <col min="7173" max="7182" width="9.5" style="2" bestFit="1" customWidth="1"/>
    <col min="7183" max="7183" width="17.5" style="2" customWidth="1"/>
    <col min="7184" max="7425" width="8.875" style="2"/>
    <col min="7426" max="7426" width="27.375" style="2" customWidth="1"/>
    <col min="7427" max="7428" width="8.875" style="2" customWidth="1"/>
    <col min="7429" max="7438" width="9.5" style="2" bestFit="1" customWidth="1"/>
    <col min="7439" max="7439" width="17.5" style="2" customWidth="1"/>
    <col min="7440" max="7681" width="8.875" style="2"/>
    <col min="7682" max="7682" width="27.375" style="2" customWidth="1"/>
    <col min="7683" max="7684" width="8.875" style="2" customWidth="1"/>
    <col min="7685" max="7694" width="9.5" style="2" bestFit="1" customWidth="1"/>
    <col min="7695" max="7695" width="17.5" style="2" customWidth="1"/>
    <col min="7696" max="7937" width="8.875" style="2"/>
    <col min="7938" max="7938" width="27.375" style="2" customWidth="1"/>
    <col min="7939" max="7940" width="8.875" style="2" customWidth="1"/>
    <col min="7941" max="7950" width="9.5" style="2" bestFit="1" customWidth="1"/>
    <col min="7951" max="7951" width="17.5" style="2" customWidth="1"/>
    <col min="7952" max="8193" width="8.875" style="2"/>
    <col min="8194" max="8194" width="27.375" style="2" customWidth="1"/>
    <col min="8195" max="8196" width="8.875" style="2" customWidth="1"/>
    <col min="8197" max="8206" width="9.5" style="2" bestFit="1" customWidth="1"/>
    <col min="8207" max="8207" width="17.5" style="2" customWidth="1"/>
    <col min="8208" max="8449" width="8.875" style="2"/>
    <col min="8450" max="8450" width="27.375" style="2" customWidth="1"/>
    <col min="8451" max="8452" width="8.875" style="2" customWidth="1"/>
    <col min="8453" max="8462" width="9.5" style="2" bestFit="1" customWidth="1"/>
    <col min="8463" max="8463" width="17.5" style="2" customWidth="1"/>
    <col min="8464" max="8705" width="8.875" style="2"/>
    <col min="8706" max="8706" width="27.375" style="2" customWidth="1"/>
    <col min="8707" max="8708" width="8.875" style="2" customWidth="1"/>
    <col min="8709" max="8718" width="9.5" style="2" bestFit="1" customWidth="1"/>
    <col min="8719" max="8719" width="17.5" style="2" customWidth="1"/>
    <col min="8720" max="8961" width="8.875" style="2"/>
    <col min="8962" max="8962" width="27.375" style="2" customWidth="1"/>
    <col min="8963" max="8964" width="8.875" style="2" customWidth="1"/>
    <col min="8965" max="8974" width="9.5" style="2" bestFit="1" customWidth="1"/>
    <col min="8975" max="8975" width="17.5" style="2" customWidth="1"/>
    <col min="8976" max="9217" width="8.875" style="2"/>
    <col min="9218" max="9218" width="27.375" style="2" customWidth="1"/>
    <col min="9219" max="9220" width="8.875" style="2" customWidth="1"/>
    <col min="9221" max="9230" width="9.5" style="2" bestFit="1" customWidth="1"/>
    <col min="9231" max="9231" width="17.5" style="2" customWidth="1"/>
    <col min="9232" max="9473" width="8.875" style="2"/>
    <col min="9474" max="9474" width="27.375" style="2" customWidth="1"/>
    <col min="9475" max="9476" width="8.875" style="2" customWidth="1"/>
    <col min="9477" max="9486" width="9.5" style="2" bestFit="1" customWidth="1"/>
    <col min="9487" max="9487" width="17.5" style="2" customWidth="1"/>
    <col min="9488" max="9729" width="8.875" style="2"/>
    <col min="9730" max="9730" width="27.375" style="2" customWidth="1"/>
    <col min="9731" max="9732" width="8.875" style="2" customWidth="1"/>
    <col min="9733" max="9742" width="9.5" style="2" bestFit="1" customWidth="1"/>
    <col min="9743" max="9743" width="17.5" style="2" customWidth="1"/>
    <col min="9744" max="9985" width="8.875" style="2"/>
    <col min="9986" max="9986" width="27.375" style="2" customWidth="1"/>
    <col min="9987" max="9988" width="8.875" style="2" customWidth="1"/>
    <col min="9989" max="9998" width="9.5" style="2" bestFit="1" customWidth="1"/>
    <col min="9999" max="9999" width="17.5" style="2" customWidth="1"/>
    <col min="10000" max="10241" width="8.875" style="2"/>
    <col min="10242" max="10242" width="27.375" style="2" customWidth="1"/>
    <col min="10243" max="10244" width="8.875" style="2" customWidth="1"/>
    <col min="10245" max="10254" width="9.5" style="2" bestFit="1" customWidth="1"/>
    <col min="10255" max="10255" width="17.5" style="2" customWidth="1"/>
    <col min="10256" max="10497" width="8.875" style="2"/>
    <col min="10498" max="10498" width="27.375" style="2" customWidth="1"/>
    <col min="10499" max="10500" width="8.875" style="2" customWidth="1"/>
    <col min="10501" max="10510" width="9.5" style="2" bestFit="1" customWidth="1"/>
    <col min="10511" max="10511" width="17.5" style="2" customWidth="1"/>
    <col min="10512" max="10753" width="8.875" style="2"/>
    <col min="10754" max="10754" width="27.375" style="2" customWidth="1"/>
    <col min="10755" max="10756" width="8.875" style="2" customWidth="1"/>
    <col min="10757" max="10766" width="9.5" style="2" bestFit="1" customWidth="1"/>
    <col min="10767" max="10767" width="17.5" style="2" customWidth="1"/>
    <col min="10768" max="11009" width="8.875" style="2"/>
    <col min="11010" max="11010" width="27.375" style="2" customWidth="1"/>
    <col min="11011" max="11012" width="8.875" style="2" customWidth="1"/>
    <col min="11013" max="11022" width="9.5" style="2" bestFit="1" customWidth="1"/>
    <col min="11023" max="11023" width="17.5" style="2" customWidth="1"/>
    <col min="11024" max="11265" width="8.875" style="2"/>
    <col min="11266" max="11266" width="27.375" style="2" customWidth="1"/>
    <col min="11267" max="11268" width="8.875" style="2" customWidth="1"/>
    <col min="11269" max="11278" width="9.5" style="2" bestFit="1" customWidth="1"/>
    <col min="11279" max="11279" width="17.5" style="2" customWidth="1"/>
    <col min="11280" max="11521" width="8.875" style="2"/>
    <col min="11522" max="11522" width="27.375" style="2" customWidth="1"/>
    <col min="11523" max="11524" width="8.875" style="2" customWidth="1"/>
    <col min="11525" max="11534" width="9.5" style="2" bestFit="1" customWidth="1"/>
    <col min="11535" max="11535" width="17.5" style="2" customWidth="1"/>
    <col min="11536" max="11777" width="8.875" style="2"/>
    <col min="11778" max="11778" width="27.375" style="2" customWidth="1"/>
    <col min="11779" max="11780" width="8.875" style="2" customWidth="1"/>
    <col min="11781" max="11790" width="9.5" style="2" bestFit="1" customWidth="1"/>
    <col min="11791" max="11791" width="17.5" style="2" customWidth="1"/>
    <col min="11792" max="12033" width="8.875" style="2"/>
    <col min="12034" max="12034" width="27.375" style="2" customWidth="1"/>
    <col min="12035" max="12036" width="8.875" style="2" customWidth="1"/>
    <col min="12037" max="12046" width="9.5" style="2" bestFit="1" customWidth="1"/>
    <col min="12047" max="12047" width="17.5" style="2" customWidth="1"/>
    <col min="12048" max="12289" width="8.875" style="2"/>
    <col min="12290" max="12290" width="27.375" style="2" customWidth="1"/>
    <col min="12291" max="12292" width="8.875" style="2" customWidth="1"/>
    <col min="12293" max="12302" width="9.5" style="2" bestFit="1" customWidth="1"/>
    <col min="12303" max="12303" width="17.5" style="2" customWidth="1"/>
    <col min="12304" max="12545" width="8.875" style="2"/>
    <col min="12546" max="12546" width="27.375" style="2" customWidth="1"/>
    <col min="12547" max="12548" width="8.875" style="2" customWidth="1"/>
    <col min="12549" max="12558" width="9.5" style="2" bestFit="1" customWidth="1"/>
    <col min="12559" max="12559" width="17.5" style="2" customWidth="1"/>
    <col min="12560" max="12801" width="8.875" style="2"/>
    <col min="12802" max="12802" width="27.375" style="2" customWidth="1"/>
    <col min="12803" max="12804" width="8.875" style="2" customWidth="1"/>
    <col min="12805" max="12814" width="9.5" style="2" bestFit="1" customWidth="1"/>
    <col min="12815" max="12815" width="17.5" style="2" customWidth="1"/>
    <col min="12816" max="13057" width="8.875" style="2"/>
    <col min="13058" max="13058" width="27.375" style="2" customWidth="1"/>
    <col min="13059" max="13060" width="8.875" style="2" customWidth="1"/>
    <col min="13061" max="13070" width="9.5" style="2" bestFit="1" customWidth="1"/>
    <col min="13071" max="13071" width="17.5" style="2" customWidth="1"/>
    <col min="13072" max="13313" width="8.875" style="2"/>
    <col min="13314" max="13314" width="27.375" style="2" customWidth="1"/>
    <col min="13315" max="13316" width="8.875" style="2" customWidth="1"/>
    <col min="13317" max="13326" width="9.5" style="2" bestFit="1" customWidth="1"/>
    <col min="13327" max="13327" width="17.5" style="2" customWidth="1"/>
    <col min="13328" max="13569" width="8.875" style="2"/>
    <col min="13570" max="13570" width="27.375" style="2" customWidth="1"/>
    <col min="13571" max="13572" width="8.875" style="2" customWidth="1"/>
    <col min="13573" max="13582" width="9.5" style="2" bestFit="1" customWidth="1"/>
    <col min="13583" max="13583" width="17.5" style="2" customWidth="1"/>
    <col min="13584" max="13825" width="8.875" style="2"/>
    <col min="13826" max="13826" width="27.375" style="2" customWidth="1"/>
    <col min="13827" max="13828" width="8.875" style="2" customWidth="1"/>
    <col min="13829" max="13838" width="9.5" style="2" bestFit="1" customWidth="1"/>
    <col min="13839" max="13839" width="17.5" style="2" customWidth="1"/>
    <col min="13840" max="14081" width="8.875" style="2"/>
    <col min="14082" max="14082" width="27.375" style="2" customWidth="1"/>
    <col min="14083" max="14084" width="8.875" style="2" customWidth="1"/>
    <col min="14085" max="14094" width="9.5" style="2" bestFit="1" customWidth="1"/>
    <col min="14095" max="14095" width="17.5" style="2" customWidth="1"/>
    <col min="14096" max="14337" width="8.875" style="2"/>
    <col min="14338" max="14338" width="27.375" style="2" customWidth="1"/>
    <col min="14339" max="14340" width="8.875" style="2" customWidth="1"/>
    <col min="14341" max="14350" width="9.5" style="2" bestFit="1" customWidth="1"/>
    <col min="14351" max="14351" width="17.5" style="2" customWidth="1"/>
    <col min="14352" max="14593" width="8.875" style="2"/>
    <col min="14594" max="14594" width="27.375" style="2" customWidth="1"/>
    <col min="14595" max="14596" width="8.875" style="2" customWidth="1"/>
    <col min="14597" max="14606" width="9.5" style="2" bestFit="1" customWidth="1"/>
    <col min="14607" max="14607" width="17.5" style="2" customWidth="1"/>
    <col min="14608" max="14849" width="8.875" style="2"/>
    <col min="14850" max="14850" width="27.375" style="2" customWidth="1"/>
    <col min="14851" max="14852" width="8.875" style="2" customWidth="1"/>
    <col min="14853" max="14862" width="9.5" style="2" bestFit="1" customWidth="1"/>
    <col min="14863" max="14863" width="17.5" style="2" customWidth="1"/>
    <col min="14864" max="15105" width="8.875" style="2"/>
    <col min="15106" max="15106" width="27.375" style="2" customWidth="1"/>
    <col min="15107" max="15108" width="8.875" style="2" customWidth="1"/>
    <col min="15109" max="15118" width="9.5" style="2" bestFit="1" customWidth="1"/>
    <col min="15119" max="15119" width="17.5" style="2" customWidth="1"/>
    <col min="15120" max="15361" width="8.875" style="2"/>
    <col min="15362" max="15362" width="27.375" style="2" customWidth="1"/>
    <col min="15363" max="15364" width="8.875" style="2" customWidth="1"/>
    <col min="15365" max="15374" width="9.5" style="2" bestFit="1" customWidth="1"/>
    <col min="15375" max="15375" width="17.5" style="2" customWidth="1"/>
    <col min="15376" max="15617" width="8.875" style="2"/>
    <col min="15618" max="15618" width="27.375" style="2" customWidth="1"/>
    <col min="15619" max="15620" width="8.875" style="2" customWidth="1"/>
    <col min="15621" max="15630" width="9.5" style="2" bestFit="1" customWidth="1"/>
    <col min="15631" max="15631" width="17.5" style="2" customWidth="1"/>
    <col min="15632" max="15873" width="8.875" style="2"/>
    <col min="15874" max="15874" width="27.375" style="2" customWidth="1"/>
    <col min="15875" max="15876" width="8.875" style="2" customWidth="1"/>
    <col min="15877" max="15886" width="9.5" style="2" bestFit="1" customWidth="1"/>
    <col min="15887" max="15887" width="17.5" style="2" customWidth="1"/>
    <col min="15888" max="16129" width="8.875" style="2"/>
    <col min="16130" max="16130" width="27.375" style="2" customWidth="1"/>
    <col min="16131" max="16132" width="8.875" style="2" customWidth="1"/>
    <col min="16133" max="16142" width="9.5" style="2" bestFit="1" customWidth="1"/>
    <col min="16143" max="16143" width="17.5" style="2" customWidth="1"/>
    <col min="16144" max="16384" width="8.875" style="2"/>
  </cols>
  <sheetData>
    <row r="2" spans="2:15" ht="18.75" x14ac:dyDescent="0.15">
      <c r="B2" s="60" t="s">
        <v>145</v>
      </c>
      <c r="C2" s="67"/>
      <c r="D2" s="67"/>
      <c r="E2" s="67"/>
      <c r="F2" s="67"/>
      <c r="G2" s="67"/>
      <c r="H2" s="67"/>
    </row>
    <row r="4" spans="2:15" x14ac:dyDescent="0.15">
      <c r="B4" s="3" t="s">
        <v>51</v>
      </c>
      <c r="C4" s="76"/>
      <c r="D4" s="76"/>
      <c r="E4" s="76"/>
      <c r="F4" s="76"/>
      <c r="G4" s="76"/>
      <c r="H4" s="76"/>
      <c r="I4" s="76"/>
      <c r="J4" s="76"/>
      <c r="K4" s="4"/>
      <c r="L4" s="5"/>
      <c r="M4" s="5"/>
      <c r="N4" s="5"/>
    </row>
    <row r="5" spans="2:15" x14ac:dyDescent="0.15">
      <c r="B5" s="77" t="s">
        <v>52</v>
      </c>
      <c r="C5" s="3" t="s">
        <v>53</v>
      </c>
      <c r="D5" s="76"/>
      <c r="E5" s="80"/>
      <c r="F5" s="80"/>
      <c r="G5" s="80"/>
      <c r="H5" s="80"/>
      <c r="I5" s="80"/>
      <c r="J5" s="80"/>
      <c r="K5" s="7"/>
      <c r="L5" s="5"/>
      <c r="M5" s="5"/>
      <c r="N5" s="5"/>
    </row>
    <row r="6" spans="2:15" x14ac:dyDescent="0.15">
      <c r="B6" s="78"/>
      <c r="C6" s="3" t="s">
        <v>66</v>
      </c>
      <c r="D6" s="81"/>
      <c r="E6" s="82"/>
      <c r="F6" s="83"/>
      <c r="G6" s="3" t="s">
        <v>67</v>
      </c>
      <c r="H6" s="82"/>
      <c r="I6" s="82"/>
      <c r="J6" s="83"/>
      <c r="K6" s="7"/>
      <c r="L6" s="5"/>
      <c r="M6" s="5"/>
      <c r="N6" s="5"/>
    </row>
    <row r="7" spans="2:15" x14ac:dyDescent="0.15">
      <c r="B7" s="79"/>
      <c r="C7" s="3" t="s">
        <v>68</v>
      </c>
      <c r="D7" s="8"/>
      <c r="E7" s="9" t="s">
        <v>69</v>
      </c>
      <c r="F7" s="10"/>
      <c r="G7" s="11"/>
      <c r="H7" s="10"/>
      <c r="I7" s="10"/>
      <c r="J7" s="12"/>
      <c r="K7" s="7"/>
      <c r="L7" s="5"/>
      <c r="M7" s="5"/>
      <c r="N7" s="13"/>
      <c r="O7" s="14" t="s">
        <v>113</v>
      </c>
    </row>
    <row r="8" spans="2:15" x14ac:dyDescent="0.15">
      <c r="B8" s="15" t="s">
        <v>70</v>
      </c>
      <c r="C8" s="84"/>
      <c r="D8" s="85"/>
      <c r="E8" s="85"/>
      <c r="F8" s="85"/>
      <c r="G8" s="85"/>
      <c r="H8" s="85"/>
      <c r="I8" s="85"/>
      <c r="J8" s="86"/>
      <c r="K8" s="7"/>
      <c r="L8" s="5"/>
      <c r="M8" s="5"/>
      <c r="N8" s="62"/>
      <c r="O8" s="16" t="s">
        <v>114</v>
      </c>
    </row>
    <row r="9" spans="2:15" ht="7.9" customHeight="1" x14ac:dyDescent="0.15">
      <c r="B9" s="17"/>
      <c r="C9" s="18"/>
      <c r="D9" s="19"/>
      <c r="E9" s="19"/>
      <c r="F9" s="19"/>
      <c r="G9" s="19"/>
      <c r="H9" s="19"/>
      <c r="I9" s="19"/>
      <c r="J9" s="19"/>
      <c r="K9" s="5"/>
      <c r="L9" s="5"/>
      <c r="M9" s="5"/>
      <c r="N9" s="5"/>
    </row>
    <row r="10" spans="2:15" x14ac:dyDescent="0.15">
      <c r="B10" s="1" t="s">
        <v>89</v>
      </c>
      <c r="C10" s="20"/>
      <c r="D10" s="21"/>
      <c r="E10" s="21"/>
      <c r="F10" s="21"/>
      <c r="G10" s="21"/>
      <c r="H10" s="21"/>
      <c r="I10" s="21"/>
      <c r="J10" s="21"/>
      <c r="K10" s="5"/>
      <c r="L10" s="5"/>
      <c r="M10" s="5"/>
      <c r="N10" s="5"/>
    </row>
    <row r="11" spans="2:15" x14ac:dyDescent="0.15">
      <c r="B11" s="22"/>
      <c r="C11" s="23" t="s">
        <v>54</v>
      </c>
      <c r="D11" s="23" t="s">
        <v>55</v>
      </c>
      <c r="E11" s="23" t="s">
        <v>56</v>
      </c>
      <c r="F11" s="23" t="s">
        <v>57</v>
      </c>
      <c r="G11" s="23" t="s">
        <v>58</v>
      </c>
      <c r="H11" s="23" t="s">
        <v>59</v>
      </c>
      <c r="I11" s="23" t="s">
        <v>60</v>
      </c>
      <c r="J11" s="23" t="s">
        <v>61</v>
      </c>
      <c r="K11" s="23" t="s">
        <v>62</v>
      </c>
      <c r="L11" s="23" t="s">
        <v>63</v>
      </c>
      <c r="M11" s="23" t="s">
        <v>64</v>
      </c>
      <c r="N11" s="23" t="s">
        <v>65</v>
      </c>
      <c r="O11" s="24"/>
    </row>
    <row r="12" spans="2:15" x14ac:dyDescent="0.15">
      <c r="B12" s="6" t="s">
        <v>97</v>
      </c>
      <c r="C12" s="25"/>
      <c r="D12" s="25"/>
      <c r="E12" s="25"/>
      <c r="F12" s="25"/>
      <c r="G12" s="25"/>
      <c r="H12" s="25"/>
      <c r="I12" s="25"/>
      <c r="J12" s="25"/>
      <c r="K12" s="25"/>
      <c r="L12" s="25"/>
      <c r="M12" s="25"/>
      <c r="N12" s="25"/>
      <c r="O12" s="24"/>
    </row>
    <row r="13" spans="2:15" x14ac:dyDescent="0.15">
      <c r="B13" s="6" t="s">
        <v>98</v>
      </c>
      <c r="C13" s="25"/>
      <c r="D13" s="25"/>
      <c r="E13" s="25"/>
      <c r="F13" s="25"/>
      <c r="G13" s="25"/>
      <c r="H13" s="25"/>
      <c r="I13" s="25"/>
      <c r="J13" s="25"/>
      <c r="K13" s="25"/>
      <c r="L13" s="25"/>
      <c r="M13" s="25"/>
      <c r="N13" s="25"/>
      <c r="O13" s="24"/>
    </row>
    <row r="14" spans="2:15" x14ac:dyDescent="0.15">
      <c r="B14" s="6" t="s">
        <v>78</v>
      </c>
      <c r="C14" s="26"/>
      <c r="D14" s="26"/>
      <c r="E14" s="26"/>
      <c r="F14" s="26"/>
      <c r="G14" s="26"/>
      <c r="H14" s="26"/>
      <c r="I14" s="26"/>
      <c r="J14" s="26"/>
      <c r="K14" s="26"/>
      <c r="L14" s="26"/>
      <c r="M14" s="26"/>
      <c r="N14" s="26"/>
      <c r="O14" s="24"/>
    </row>
    <row r="15" spans="2:15" x14ac:dyDescent="0.15">
      <c r="B15" s="6" t="s">
        <v>82</v>
      </c>
      <c r="C15" s="26"/>
      <c r="D15" s="26"/>
      <c r="E15" s="26"/>
      <c r="F15" s="26"/>
      <c r="G15" s="26"/>
      <c r="H15" s="26"/>
      <c r="I15" s="26"/>
      <c r="J15" s="26"/>
      <c r="K15" s="26"/>
      <c r="L15" s="26"/>
      <c r="M15" s="26"/>
      <c r="N15" s="26"/>
      <c r="O15" s="24" t="s">
        <v>94</v>
      </c>
    </row>
    <row r="16" spans="2:15" x14ac:dyDescent="0.15">
      <c r="B16" s="6" t="s">
        <v>117</v>
      </c>
      <c r="C16" s="68">
        <f>ROUND((C13*C14*C15/1000),2)</f>
        <v>0</v>
      </c>
      <c r="D16" s="68">
        <f t="shared" ref="D16:N16" si="0">ROUND((D13*D14*D15/1000),2)</f>
        <v>0</v>
      </c>
      <c r="E16" s="68">
        <f>ROUND((E13*E14*E15/1000),2)</f>
        <v>0</v>
      </c>
      <c r="F16" s="68">
        <f t="shared" si="0"/>
        <v>0</v>
      </c>
      <c r="G16" s="68">
        <f t="shared" si="0"/>
        <v>0</v>
      </c>
      <c r="H16" s="68">
        <f t="shared" si="0"/>
        <v>0</v>
      </c>
      <c r="I16" s="68">
        <f t="shared" si="0"/>
        <v>0</v>
      </c>
      <c r="J16" s="68">
        <f t="shared" si="0"/>
        <v>0</v>
      </c>
      <c r="K16" s="68">
        <f t="shared" si="0"/>
        <v>0</v>
      </c>
      <c r="L16" s="68">
        <f t="shared" si="0"/>
        <v>0</v>
      </c>
      <c r="M16" s="68">
        <f t="shared" si="0"/>
        <v>0</v>
      </c>
      <c r="N16" s="68">
        <f t="shared" si="0"/>
        <v>0</v>
      </c>
      <c r="O16" s="68">
        <f>SUM(C16:N16)</f>
        <v>0</v>
      </c>
    </row>
    <row r="17" spans="2:15" x14ac:dyDescent="0.15">
      <c r="B17" s="6" t="s">
        <v>99</v>
      </c>
      <c r="C17" s="25"/>
      <c r="D17" s="25"/>
      <c r="E17" s="25"/>
      <c r="F17" s="25"/>
      <c r="G17" s="25"/>
      <c r="H17" s="25"/>
      <c r="I17" s="25"/>
      <c r="J17" s="25"/>
      <c r="K17" s="25"/>
      <c r="L17" s="25"/>
      <c r="M17" s="25"/>
      <c r="N17" s="25"/>
      <c r="O17" s="24"/>
    </row>
    <row r="18" spans="2:15" x14ac:dyDescent="0.15">
      <c r="B18" s="6" t="s">
        <v>92</v>
      </c>
      <c r="C18" s="25"/>
      <c r="D18" s="25"/>
      <c r="E18" s="25"/>
      <c r="F18" s="25"/>
      <c r="G18" s="25"/>
      <c r="H18" s="25"/>
      <c r="I18" s="25"/>
      <c r="J18" s="25"/>
      <c r="K18" s="25"/>
      <c r="L18" s="25"/>
      <c r="M18" s="25"/>
      <c r="N18" s="25"/>
      <c r="O18" s="24"/>
    </row>
    <row r="19" spans="2:15" x14ac:dyDescent="0.15">
      <c r="B19" s="6" t="s">
        <v>93</v>
      </c>
      <c r="C19" s="26"/>
      <c r="D19" s="26"/>
      <c r="E19" s="26"/>
      <c r="F19" s="26"/>
      <c r="G19" s="26"/>
      <c r="H19" s="26"/>
      <c r="I19" s="26"/>
      <c r="J19" s="26"/>
      <c r="K19" s="26"/>
      <c r="L19" s="26"/>
      <c r="M19" s="26"/>
      <c r="N19" s="26"/>
      <c r="O19" s="24" t="s">
        <v>95</v>
      </c>
    </row>
    <row r="20" spans="2:15" x14ac:dyDescent="0.15">
      <c r="B20" s="6" t="s">
        <v>118</v>
      </c>
      <c r="C20" s="68">
        <f>ROUND((C17*C18*C19/1000),2)</f>
        <v>0</v>
      </c>
      <c r="D20" s="68">
        <f t="shared" ref="D20:N20" si="1">ROUND((D17*D18*D19/1000),2)</f>
        <v>0</v>
      </c>
      <c r="E20" s="68">
        <f t="shared" si="1"/>
        <v>0</v>
      </c>
      <c r="F20" s="68">
        <f t="shared" si="1"/>
        <v>0</v>
      </c>
      <c r="G20" s="68">
        <f t="shared" si="1"/>
        <v>0</v>
      </c>
      <c r="H20" s="68">
        <f t="shared" si="1"/>
        <v>0</v>
      </c>
      <c r="I20" s="68">
        <f t="shared" si="1"/>
        <v>0</v>
      </c>
      <c r="J20" s="68">
        <f t="shared" si="1"/>
        <v>0</v>
      </c>
      <c r="K20" s="68">
        <f t="shared" si="1"/>
        <v>0</v>
      </c>
      <c r="L20" s="68">
        <f t="shared" si="1"/>
        <v>0</v>
      </c>
      <c r="M20" s="68">
        <f t="shared" si="1"/>
        <v>0</v>
      </c>
      <c r="N20" s="68">
        <f t="shared" si="1"/>
        <v>0</v>
      </c>
      <c r="O20" s="68">
        <f>SUM(C20:N20)</f>
        <v>0</v>
      </c>
    </row>
    <row r="21" spans="2:15" x14ac:dyDescent="0.15">
      <c r="B21" s="27"/>
      <c r="C21" s="28"/>
      <c r="D21" s="28"/>
      <c r="E21" s="28"/>
      <c r="F21" s="28"/>
      <c r="G21" s="28"/>
      <c r="H21" s="28"/>
      <c r="I21" s="28"/>
      <c r="J21" s="28"/>
      <c r="K21" s="29"/>
      <c r="L21" s="29"/>
      <c r="M21" s="29"/>
      <c r="N21" s="29"/>
    </row>
    <row r="22" spans="2:15" x14ac:dyDescent="0.15">
      <c r="B22" s="30" t="s">
        <v>90</v>
      </c>
      <c r="C22" s="20"/>
      <c r="D22" s="21"/>
      <c r="E22" s="21"/>
      <c r="F22" s="21"/>
      <c r="G22" s="21"/>
      <c r="H22" s="21"/>
      <c r="I22" s="21"/>
      <c r="J22" s="21"/>
      <c r="K22" s="31"/>
      <c r="L22" s="31"/>
      <c r="M22" s="31"/>
      <c r="N22" s="31"/>
    </row>
    <row r="23" spans="2:15" x14ac:dyDescent="0.15">
      <c r="B23" s="87" t="s">
        <v>85</v>
      </c>
      <c r="C23" s="32" t="s">
        <v>77</v>
      </c>
      <c r="D23" s="90"/>
      <c r="E23" s="91"/>
      <c r="F23" s="92"/>
      <c r="G23" s="32" t="s">
        <v>77</v>
      </c>
      <c r="H23" s="90"/>
      <c r="I23" s="91"/>
      <c r="J23" s="92"/>
      <c r="K23" s="32" t="s">
        <v>77</v>
      </c>
      <c r="L23" s="90"/>
      <c r="M23" s="91"/>
      <c r="N23" s="93"/>
      <c r="O23" s="3" t="s">
        <v>80</v>
      </c>
    </row>
    <row r="24" spans="2:15" x14ac:dyDescent="0.15">
      <c r="B24" s="88"/>
      <c r="C24" s="33" t="s">
        <v>72</v>
      </c>
      <c r="D24" s="34"/>
      <c r="E24" s="33" t="s">
        <v>75</v>
      </c>
      <c r="F24" s="35"/>
      <c r="G24" s="33" t="s">
        <v>72</v>
      </c>
      <c r="H24" s="36"/>
      <c r="I24" s="33" t="s">
        <v>75</v>
      </c>
      <c r="J24" s="36"/>
      <c r="K24" s="33" t="s">
        <v>72</v>
      </c>
      <c r="L24" s="34"/>
      <c r="M24" s="33" t="s">
        <v>75</v>
      </c>
      <c r="N24" s="37"/>
      <c r="O24" s="68">
        <f>D24*D26+H24*H26+L24*L26</f>
        <v>0</v>
      </c>
    </row>
    <row r="25" spans="2:15" x14ac:dyDescent="0.15">
      <c r="B25" s="88"/>
      <c r="C25" s="33" t="s">
        <v>73</v>
      </c>
      <c r="D25" s="35"/>
      <c r="E25" s="33" t="s">
        <v>76</v>
      </c>
      <c r="F25" s="35"/>
      <c r="G25" s="33" t="s">
        <v>73</v>
      </c>
      <c r="H25" s="36"/>
      <c r="I25" s="33" t="s">
        <v>76</v>
      </c>
      <c r="J25" s="36"/>
      <c r="K25" s="33" t="s">
        <v>73</v>
      </c>
      <c r="L25" s="35"/>
      <c r="M25" s="33" t="s">
        <v>76</v>
      </c>
      <c r="N25" s="37"/>
      <c r="O25" s="38" t="s">
        <v>81</v>
      </c>
    </row>
    <row r="26" spans="2:15" x14ac:dyDescent="0.15">
      <c r="B26" s="89"/>
      <c r="C26" s="33" t="s">
        <v>74</v>
      </c>
      <c r="D26" s="26"/>
      <c r="E26" s="39"/>
      <c r="F26" s="39"/>
      <c r="G26" s="33" t="s">
        <v>74</v>
      </c>
      <c r="H26" s="26"/>
      <c r="I26" s="39"/>
      <c r="J26" s="39"/>
      <c r="K26" s="33" t="s">
        <v>74</v>
      </c>
      <c r="L26" s="26"/>
      <c r="M26" s="39"/>
      <c r="N26" s="39"/>
      <c r="O26" s="68">
        <f>D25*D26+H25*H26+L25*L26</f>
        <v>0</v>
      </c>
    </row>
    <row r="27" spans="2:15" x14ac:dyDescent="0.15">
      <c r="B27" s="39" t="s">
        <v>110</v>
      </c>
      <c r="C27" s="94" t="s">
        <v>83</v>
      </c>
      <c r="D27" s="95"/>
      <c r="E27" s="69" t="e">
        <f>ROUND(((F24*D24*D26+J24*H24*H26+N24*L24*L26)/O24),2)</f>
        <v>#DIV/0!</v>
      </c>
      <c r="F27" s="24"/>
      <c r="G27" s="94" t="s">
        <v>84</v>
      </c>
      <c r="H27" s="96"/>
      <c r="I27" s="69" t="e">
        <f>ROUND(((F25*D25*D26+J25*H25*H26+N25*L25*L26)/O26),2)</f>
        <v>#DIV/0!</v>
      </c>
      <c r="J27" s="97"/>
      <c r="K27" s="97"/>
      <c r="L27" s="40"/>
      <c r="M27" s="24"/>
      <c r="N27" s="24"/>
      <c r="O27" s="24"/>
    </row>
    <row r="28" spans="2:15" x14ac:dyDescent="0.15">
      <c r="B28" s="24"/>
      <c r="C28" s="23" t="s">
        <v>54</v>
      </c>
      <c r="D28" s="23" t="s">
        <v>55</v>
      </c>
      <c r="E28" s="23" t="s">
        <v>56</v>
      </c>
      <c r="F28" s="23" t="s">
        <v>57</v>
      </c>
      <c r="G28" s="23" t="s">
        <v>58</v>
      </c>
      <c r="H28" s="23" t="s">
        <v>59</v>
      </c>
      <c r="I28" s="23" t="s">
        <v>60</v>
      </c>
      <c r="J28" s="23" t="s">
        <v>61</v>
      </c>
      <c r="K28" s="23" t="s">
        <v>62</v>
      </c>
      <c r="L28" s="23" t="s">
        <v>63</v>
      </c>
      <c r="M28" s="23" t="s">
        <v>64</v>
      </c>
      <c r="N28" s="23" t="s">
        <v>65</v>
      </c>
      <c r="O28" s="3" t="s">
        <v>91</v>
      </c>
    </row>
    <row r="29" spans="2:15" ht="24" customHeight="1" x14ac:dyDescent="0.15">
      <c r="B29" s="6" t="s">
        <v>119</v>
      </c>
      <c r="C29" s="70" t="e">
        <f>ROUND((C16/$E$27),2)</f>
        <v>#DIV/0!</v>
      </c>
      <c r="D29" s="70" t="e">
        <f t="shared" ref="D29:N29" si="2">ROUND((D16/$E$27),2)</f>
        <v>#DIV/0!</v>
      </c>
      <c r="E29" s="70" t="e">
        <f t="shared" si="2"/>
        <v>#DIV/0!</v>
      </c>
      <c r="F29" s="70" t="e">
        <f t="shared" si="2"/>
        <v>#DIV/0!</v>
      </c>
      <c r="G29" s="70" t="e">
        <f t="shared" si="2"/>
        <v>#DIV/0!</v>
      </c>
      <c r="H29" s="70" t="e">
        <f t="shared" si="2"/>
        <v>#DIV/0!</v>
      </c>
      <c r="I29" s="70" t="e">
        <f t="shared" si="2"/>
        <v>#DIV/0!</v>
      </c>
      <c r="J29" s="70" t="e">
        <f t="shared" si="2"/>
        <v>#DIV/0!</v>
      </c>
      <c r="K29" s="70" t="e">
        <f t="shared" si="2"/>
        <v>#DIV/0!</v>
      </c>
      <c r="L29" s="70" t="e">
        <f t="shared" si="2"/>
        <v>#DIV/0!</v>
      </c>
      <c r="M29" s="70" t="e">
        <f t="shared" si="2"/>
        <v>#DIV/0!</v>
      </c>
      <c r="N29" s="70" t="e">
        <f t="shared" si="2"/>
        <v>#DIV/0!</v>
      </c>
      <c r="O29" s="70" t="e">
        <f>SUM(C29:N29)</f>
        <v>#DIV/0!</v>
      </c>
    </row>
    <row r="30" spans="2:15" ht="24" customHeight="1" x14ac:dyDescent="0.15">
      <c r="B30" s="6" t="s">
        <v>120</v>
      </c>
      <c r="C30" s="70" t="e">
        <f>ROUND((C20/$I$27),2)</f>
        <v>#DIV/0!</v>
      </c>
      <c r="D30" s="70" t="e">
        <f t="shared" ref="D30:N30" si="3">ROUND((D20/$I$27),2)</f>
        <v>#DIV/0!</v>
      </c>
      <c r="E30" s="70" t="e">
        <f t="shared" si="3"/>
        <v>#DIV/0!</v>
      </c>
      <c r="F30" s="70" t="e">
        <f t="shared" si="3"/>
        <v>#DIV/0!</v>
      </c>
      <c r="G30" s="70" t="e">
        <f t="shared" si="3"/>
        <v>#DIV/0!</v>
      </c>
      <c r="H30" s="70" t="e">
        <f t="shared" si="3"/>
        <v>#DIV/0!</v>
      </c>
      <c r="I30" s="70" t="e">
        <f t="shared" si="3"/>
        <v>#DIV/0!</v>
      </c>
      <c r="J30" s="70" t="e">
        <f t="shared" si="3"/>
        <v>#DIV/0!</v>
      </c>
      <c r="K30" s="70" t="e">
        <f t="shared" si="3"/>
        <v>#DIV/0!</v>
      </c>
      <c r="L30" s="70" t="e">
        <f t="shared" si="3"/>
        <v>#DIV/0!</v>
      </c>
      <c r="M30" s="70" t="e">
        <f t="shared" si="3"/>
        <v>#DIV/0!</v>
      </c>
      <c r="N30" s="70" t="e">
        <f t="shared" si="3"/>
        <v>#DIV/0!</v>
      </c>
      <c r="O30" s="70" t="e">
        <f>SUM(C30:N30)</f>
        <v>#DIV/0!</v>
      </c>
    </row>
    <row r="31" spans="2:15" ht="10.9" customHeight="1" x14ac:dyDescent="0.15">
      <c r="B31" s="27"/>
      <c r="C31" s="28"/>
      <c r="D31" s="28"/>
      <c r="E31" s="28"/>
      <c r="F31" s="28"/>
      <c r="G31" s="28"/>
      <c r="H31" s="28"/>
      <c r="I31" s="28"/>
      <c r="J31" s="28"/>
      <c r="K31" s="28"/>
      <c r="L31" s="28"/>
      <c r="M31" s="28"/>
      <c r="N31" s="28"/>
      <c r="O31" s="41"/>
    </row>
    <row r="32" spans="2:15" ht="15.6" customHeight="1" x14ac:dyDescent="0.15">
      <c r="B32" s="30" t="s">
        <v>96</v>
      </c>
      <c r="C32" s="42"/>
      <c r="D32" s="42"/>
      <c r="E32" s="42"/>
      <c r="F32" s="42"/>
      <c r="G32" s="42"/>
      <c r="H32" s="42"/>
      <c r="I32" s="42"/>
      <c r="J32" s="42"/>
      <c r="K32" s="42"/>
      <c r="L32" s="42"/>
      <c r="M32" s="42"/>
      <c r="N32" s="42"/>
    </row>
    <row r="33" spans="2:15" ht="13.15" customHeight="1" x14ac:dyDescent="0.15">
      <c r="B33" s="87" t="s">
        <v>79</v>
      </c>
      <c r="C33" s="32" t="s">
        <v>77</v>
      </c>
      <c r="D33" s="90"/>
      <c r="E33" s="91"/>
      <c r="F33" s="92"/>
      <c r="G33" s="32" t="s">
        <v>77</v>
      </c>
      <c r="H33" s="90"/>
      <c r="I33" s="91"/>
      <c r="J33" s="92"/>
      <c r="K33" s="32" t="s">
        <v>77</v>
      </c>
      <c r="L33" s="90"/>
      <c r="M33" s="91"/>
      <c r="N33" s="93"/>
      <c r="O33" s="3" t="s">
        <v>80</v>
      </c>
    </row>
    <row r="34" spans="2:15" x14ac:dyDescent="0.15">
      <c r="B34" s="101"/>
      <c r="C34" s="33" t="s">
        <v>72</v>
      </c>
      <c r="D34" s="36"/>
      <c r="E34" s="33" t="s">
        <v>75</v>
      </c>
      <c r="F34" s="36"/>
      <c r="G34" s="33" t="s">
        <v>72</v>
      </c>
      <c r="H34" s="36"/>
      <c r="I34" s="33" t="s">
        <v>75</v>
      </c>
      <c r="J34" s="36"/>
      <c r="K34" s="33" t="s">
        <v>72</v>
      </c>
      <c r="L34" s="36"/>
      <c r="M34" s="33" t="s">
        <v>75</v>
      </c>
      <c r="N34" s="43"/>
      <c r="O34" s="71">
        <f>D34*D36+H34*H36+L34*L36</f>
        <v>0</v>
      </c>
    </row>
    <row r="35" spans="2:15" x14ac:dyDescent="0.15">
      <c r="B35" s="101"/>
      <c r="C35" s="33" t="s">
        <v>73</v>
      </c>
      <c r="D35" s="36"/>
      <c r="E35" s="33" t="s">
        <v>76</v>
      </c>
      <c r="F35" s="36"/>
      <c r="G35" s="33" t="s">
        <v>73</v>
      </c>
      <c r="H35" s="36"/>
      <c r="I35" s="33" t="s">
        <v>76</v>
      </c>
      <c r="J35" s="36"/>
      <c r="K35" s="33" t="s">
        <v>73</v>
      </c>
      <c r="L35" s="36"/>
      <c r="M35" s="33" t="s">
        <v>76</v>
      </c>
      <c r="N35" s="43"/>
      <c r="O35" s="3" t="s">
        <v>81</v>
      </c>
    </row>
    <row r="36" spans="2:15" x14ac:dyDescent="0.15">
      <c r="B36" s="102"/>
      <c r="C36" s="33" t="s">
        <v>74</v>
      </c>
      <c r="D36" s="44"/>
      <c r="E36" s="39"/>
      <c r="F36" s="39"/>
      <c r="G36" s="33" t="s">
        <v>74</v>
      </c>
      <c r="H36" s="44"/>
      <c r="I36" s="39"/>
      <c r="J36" s="39"/>
      <c r="K36" s="33" t="s">
        <v>74</v>
      </c>
      <c r="L36" s="44"/>
      <c r="M36" s="39"/>
      <c r="N36" s="39"/>
      <c r="O36" s="71">
        <f>D35*D36+H35*H36+L35*L36</f>
        <v>0</v>
      </c>
    </row>
    <row r="37" spans="2:15" x14ac:dyDescent="0.15">
      <c r="B37" s="39" t="s">
        <v>110</v>
      </c>
      <c r="C37" s="94" t="s">
        <v>83</v>
      </c>
      <c r="D37" s="103"/>
      <c r="E37" s="69" t="e">
        <f>ROUND(((F34*D34*D36+J34*H34*H36+N34*L34*L36)/O34),2)</f>
        <v>#DIV/0!</v>
      </c>
      <c r="F37" s="24"/>
      <c r="G37" s="94" t="s">
        <v>84</v>
      </c>
      <c r="H37" s="103"/>
      <c r="I37" s="69" t="e">
        <f>ROUND(((F35*D35*D36+J35*H35*H36+N35*L35*L36)/O36),2)</f>
        <v>#DIV/0!</v>
      </c>
      <c r="J37" s="97"/>
      <c r="K37" s="104"/>
      <c r="L37" s="40"/>
      <c r="M37" s="24"/>
      <c r="N37" s="24"/>
    </row>
    <row r="38" spans="2:15" x14ac:dyDescent="0.15">
      <c r="B38" s="24"/>
      <c r="C38" s="23" t="s">
        <v>54</v>
      </c>
      <c r="D38" s="23" t="s">
        <v>55</v>
      </c>
      <c r="E38" s="23" t="s">
        <v>56</v>
      </c>
      <c r="F38" s="23" t="s">
        <v>57</v>
      </c>
      <c r="G38" s="23" t="s">
        <v>58</v>
      </c>
      <c r="H38" s="23" t="s">
        <v>59</v>
      </c>
      <c r="I38" s="23" t="s">
        <v>60</v>
      </c>
      <c r="J38" s="23" t="s">
        <v>61</v>
      </c>
      <c r="K38" s="23" t="s">
        <v>62</v>
      </c>
      <c r="L38" s="23" t="s">
        <v>63</v>
      </c>
      <c r="M38" s="23" t="s">
        <v>64</v>
      </c>
      <c r="N38" s="23" t="s">
        <v>65</v>
      </c>
      <c r="O38" s="45" t="s">
        <v>91</v>
      </c>
    </row>
    <row r="39" spans="2:15" ht="24" x14ac:dyDescent="0.15">
      <c r="B39" s="6" t="s">
        <v>119</v>
      </c>
      <c r="C39" s="70" t="e">
        <f>ROUND((C16/$E$37),2)</f>
        <v>#DIV/0!</v>
      </c>
      <c r="D39" s="70" t="e">
        <f t="shared" ref="D39:N39" si="4">ROUND((D16/$E$37),2)</f>
        <v>#DIV/0!</v>
      </c>
      <c r="E39" s="70" t="e">
        <f t="shared" si="4"/>
        <v>#DIV/0!</v>
      </c>
      <c r="F39" s="70" t="e">
        <f t="shared" si="4"/>
        <v>#DIV/0!</v>
      </c>
      <c r="G39" s="70" t="e">
        <f t="shared" si="4"/>
        <v>#DIV/0!</v>
      </c>
      <c r="H39" s="70" t="e">
        <f t="shared" si="4"/>
        <v>#DIV/0!</v>
      </c>
      <c r="I39" s="70" t="e">
        <f t="shared" si="4"/>
        <v>#DIV/0!</v>
      </c>
      <c r="J39" s="70" t="e">
        <f t="shared" si="4"/>
        <v>#DIV/0!</v>
      </c>
      <c r="K39" s="70" t="e">
        <f t="shared" si="4"/>
        <v>#DIV/0!</v>
      </c>
      <c r="L39" s="70" t="e">
        <f t="shared" si="4"/>
        <v>#DIV/0!</v>
      </c>
      <c r="M39" s="70" t="e">
        <f t="shared" si="4"/>
        <v>#DIV/0!</v>
      </c>
      <c r="N39" s="70" t="e">
        <f t="shared" si="4"/>
        <v>#DIV/0!</v>
      </c>
      <c r="O39" s="72" t="e">
        <f>SUM(C39:N39)</f>
        <v>#DIV/0!</v>
      </c>
    </row>
    <row r="40" spans="2:15" ht="24" x14ac:dyDescent="0.15">
      <c r="B40" s="6" t="s">
        <v>120</v>
      </c>
      <c r="C40" s="70" t="e">
        <f>ROUND((C20/$I$37),2)</f>
        <v>#DIV/0!</v>
      </c>
      <c r="D40" s="70" t="e">
        <f t="shared" ref="D40:N40" si="5">ROUND((D20/$I$37),2)</f>
        <v>#DIV/0!</v>
      </c>
      <c r="E40" s="70" t="e">
        <f t="shared" si="5"/>
        <v>#DIV/0!</v>
      </c>
      <c r="F40" s="70" t="e">
        <f t="shared" si="5"/>
        <v>#DIV/0!</v>
      </c>
      <c r="G40" s="70" t="e">
        <f t="shared" si="5"/>
        <v>#DIV/0!</v>
      </c>
      <c r="H40" s="70" t="e">
        <f t="shared" si="5"/>
        <v>#DIV/0!</v>
      </c>
      <c r="I40" s="70" t="e">
        <f t="shared" si="5"/>
        <v>#DIV/0!</v>
      </c>
      <c r="J40" s="70" t="e">
        <f t="shared" si="5"/>
        <v>#DIV/0!</v>
      </c>
      <c r="K40" s="70" t="e">
        <f t="shared" si="5"/>
        <v>#DIV/0!</v>
      </c>
      <c r="L40" s="70" t="e">
        <f t="shared" si="5"/>
        <v>#DIV/0!</v>
      </c>
      <c r="M40" s="70" t="e">
        <f t="shared" si="5"/>
        <v>#DIV/0!</v>
      </c>
      <c r="N40" s="70" t="e">
        <f t="shared" si="5"/>
        <v>#DIV/0!</v>
      </c>
      <c r="O40" s="72" t="e">
        <f>SUM(C40:N40)</f>
        <v>#DIV/0!</v>
      </c>
    </row>
    <row r="42" spans="2:15" x14ac:dyDescent="0.15">
      <c r="B42" s="46" t="s">
        <v>122</v>
      </c>
      <c r="C42" s="24"/>
      <c r="D42" s="24"/>
      <c r="E42" s="24"/>
      <c r="F42" s="24"/>
      <c r="G42" s="24"/>
      <c r="H42" s="24"/>
      <c r="I42" s="24"/>
      <c r="J42" s="24"/>
      <c r="K42" s="24"/>
      <c r="L42" s="24"/>
      <c r="M42" s="24"/>
      <c r="N42" s="24"/>
      <c r="O42" s="24"/>
    </row>
    <row r="43" spans="2:15" x14ac:dyDescent="0.15">
      <c r="B43" s="47" t="s">
        <v>2</v>
      </c>
      <c r="C43" s="48" t="s">
        <v>0</v>
      </c>
      <c r="D43" s="48"/>
      <c r="E43" s="48"/>
      <c r="F43" s="48"/>
      <c r="G43" s="48"/>
      <c r="H43" s="48"/>
      <c r="I43" s="48"/>
      <c r="J43" s="48"/>
      <c r="K43" s="48"/>
      <c r="L43" s="48"/>
      <c r="M43" s="48"/>
      <c r="N43" s="47" t="s">
        <v>1</v>
      </c>
      <c r="O43" s="73" t="e">
        <f>ROUNDDOWN((O49-O56),0)</f>
        <v>#DIV/0!</v>
      </c>
    </row>
    <row r="44" spans="2:15" x14ac:dyDescent="0.15">
      <c r="B44" s="47"/>
      <c r="C44" s="48" t="s">
        <v>100</v>
      </c>
      <c r="D44" s="48"/>
      <c r="E44" s="48"/>
      <c r="F44" s="48"/>
      <c r="G44" s="48"/>
      <c r="H44" s="48"/>
      <c r="I44" s="48"/>
      <c r="J44" s="48"/>
      <c r="K44" s="48"/>
      <c r="L44" s="48"/>
      <c r="M44" s="48"/>
      <c r="N44" s="48"/>
      <c r="O44" s="49" t="s">
        <v>115</v>
      </c>
    </row>
    <row r="45" spans="2:15" x14ac:dyDescent="0.15">
      <c r="B45" s="47" t="s">
        <v>101</v>
      </c>
      <c r="C45" s="48" t="s">
        <v>102</v>
      </c>
      <c r="D45" s="48"/>
      <c r="E45" s="48"/>
      <c r="F45" s="48"/>
      <c r="G45" s="48"/>
      <c r="H45" s="48"/>
      <c r="I45" s="48"/>
      <c r="J45" s="48"/>
      <c r="K45" s="48"/>
      <c r="L45" s="48"/>
      <c r="M45" s="48"/>
      <c r="N45" s="47" t="s">
        <v>1</v>
      </c>
      <c r="O45" s="74" t="e">
        <f>O49</f>
        <v>#DIV/0!</v>
      </c>
    </row>
    <row r="46" spans="2:15" x14ac:dyDescent="0.15">
      <c r="B46" s="47" t="s">
        <v>103</v>
      </c>
      <c r="C46" s="48" t="s">
        <v>104</v>
      </c>
      <c r="D46" s="48"/>
      <c r="E46" s="48"/>
      <c r="F46" s="48"/>
      <c r="G46" s="48"/>
      <c r="H46" s="48"/>
      <c r="I46" s="48"/>
      <c r="J46" s="48"/>
      <c r="K46" s="48"/>
      <c r="L46" s="48"/>
      <c r="M46" s="48"/>
      <c r="N46" s="47" t="s">
        <v>1</v>
      </c>
      <c r="O46" s="74" t="e">
        <f>O56</f>
        <v>#DIV/0!</v>
      </c>
    </row>
    <row r="47" spans="2:15" x14ac:dyDescent="0.15">
      <c r="B47" s="48"/>
      <c r="C47" s="48"/>
      <c r="D47" s="48"/>
      <c r="E47" s="48"/>
      <c r="F47" s="48"/>
      <c r="G47" s="48"/>
      <c r="H47" s="48"/>
      <c r="I47" s="48"/>
      <c r="J47" s="48"/>
      <c r="K47" s="48"/>
      <c r="L47" s="48"/>
      <c r="M47" s="48"/>
      <c r="N47" s="48"/>
      <c r="O47" s="48"/>
    </row>
    <row r="48" spans="2:15" x14ac:dyDescent="0.15">
      <c r="B48" s="48" t="s">
        <v>3</v>
      </c>
      <c r="C48" s="48"/>
      <c r="D48" s="48"/>
      <c r="E48" s="48"/>
      <c r="F48" s="48"/>
      <c r="G48" s="48"/>
      <c r="H48" s="48"/>
      <c r="I48" s="48"/>
      <c r="J48" s="48"/>
      <c r="K48" s="48"/>
      <c r="L48" s="48"/>
      <c r="M48" s="48"/>
      <c r="N48" s="48"/>
      <c r="O48" s="48"/>
    </row>
    <row r="49" spans="2:16" x14ac:dyDescent="0.15">
      <c r="B49" s="48"/>
      <c r="C49" s="48" t="s">
        <v>29</v>
      </c>
      <c r="D49" s="48"/>
      <c r="E49" s="48"/>
      <c r="F49" s="48"/>
      <c r="G49" s="48"/>
      <c r="H49" s="48"/>
      <c r="I49" s="48"/>
      <c r="J49" s="48"/>
      <c r="K49" s="48"/>
      <c r="L49" s="48"/>
      <c r="M49" s="48"/>
      <c r="N49" s="47" t="s">
        <v>1</v>
      </c>
      <c r="O49" s="74" t="e">
        <f>((O50+O51)*O52)</f>
        <v>#DIV/0!</v>
      </c>
    </row>
    <row r="50" spans="2:16" x14ac:dyDescent="0.15">
      <c r="B50" s="47" t="s">
        <v>30</v>
      </c>
      <c r="C50" s="48" t="s">
        <v>31</v>
      </c>
      <c r="D50" s="48"/>
      <c r="E50" s="48"/>
      <c r="F50" s="48"/>
      <c r="G50" s="48"/>
      <c r="H50" s="48"/>
      <c r="I50" s="48"/>
      <c r="J50" s="48"/>
      <c r="K50" s="48"/>
      <c r="L50" s="48"/>
      <c r="M50" s="48"/>
      <c r="N50" s="47" t="s">
        <v>7</v>
      </c>
      <c r="O50" s="74" t="e">
        <f>O29</f>
        <v>#DIV/0!</v>
      </c>
    </row>
    <row r="51" spans="2:16" x14ac:dyDescent="0.15">
      <c r="B51" s="47" t="s">
        <v>34</v>
      </c>
      <c r="C51" s="48" t="s">
        <v>37</v>
      </c>
      <c r="D51" s="48"/>
      <c r="E51" s="48"/>
      <c r="F51" s="48"/>
      <c r="G51" s="48"/>
      <c r="H51" s="48"/>
      <c r="I51" s="48"/>
      <c r="J51" s="48"/>
      <c r="K51" s="48"/>
      <c r="L51" s="48"/>
      <c r="M51" s="48"/>
      <c r="N51" s="47" t="s">
        <v>7</v>
      </c>
      <c r="O51" s="74" t="e">
        <f>O30</f>
        <v>#DIV/0!</v>
      </c>
    </row>
    <row r="52" spans="2:16" x14ac:dyDescent="0.15">
      <c r="B52" s="47" t="s">
        <v>8</v>
      </c>
      <c r="C52" s="48" t="s">
        <v>4</v>
      </c>
      <c r="D52" s="48"/>
      <c r="E52" s="48"/>
      <c r="F52" s="48"/>
      <c r="G52" s="48"/>
      <c r="N52" s="47" t="s">
        <v>1</v>
      </c>
      <c r="O52" s="50"/>
    </row>
    <row r="53" spans="2:16" x14ac:dyDescent="0.15">
      <c r="B53" s="48"/>
      <c r="C53" s="47" t="s">
        <v>109</v>
      </c>
      <c r="D53" s="98"/>
      <c r="E53" s="99"/>
      <c r="F53" s="99"/>
      <c r="G53" s="100"/>
      <c r="H53" s="48"/>
      <c r="I53" s="48"/>
      <c r="J53" s="48"/>
      <c r="K53" s="48"/>
      <c r="L53" s="48"/>
      <c r="M53" s="48"/>
      <c r="N53" s="48"/>
      <c r="O53" s="48"/>
    </row>
    <row r="54" spans="2:16" x14ac:dyDescent="0.15">
      <c r="B54" s="48"/>
      <c r="C54" s="48"/>
      <c r="D54" s="48"/>
      <c r="E54" s="48"/>
      <c r="F54" s="48"/>
      <c r="G54" s="48"/>
      <c r="H54" s="48"/>
      <c r="I54" s="48"/>
      <c r="J54" s="48"/>
      <c r="K54" s="48"/>
      <c r="L54" s="48"/>
      <c r="M54" s="48"/>
      <c r="N54" s="48"/>
      <c r="O54" s="48"/>
    </row>
    <row r="55" spans="2:16" x14ac:dyDescent="0.15">
      <c r="B55" s="48" t="s">
        <v>6</v>
      </c>
      <c r="C55" s="48"/>
      <c r="D55" s="48"/>
      <c r="E55" s="48"/>
      <c r="F55" s="48"/>
      <c r="G55" s="48"/>
      <c r="H55" s="48"/>
      <c r="I55" s="48"/>
      <c r="J55" s="48"/>
      <c r="K55" s="48"/>
      <c r="L55" s="48"/>
      <c r="M55" s="48"/>
      <c r="N55" s="48"/>
      <c r="O55" s="48"/>
    </row>
    <row r="56" spans="2:16" x14ac:dyDescent="0.15">
      <c r="B56" s="48"/>
      <c r="C56" s="48" t="s">
        <v>40</v>
      </c>
      <c r="D56" s="48"/>
      <c r="E56" s="48"/>
      <c r="F56" s="48" t="s">
        <v>1</v>
      </c>
      <c r="G56" s="48"/>
      <c r="H56" s="48"/>
      <c r="I56" s="48"/>
      <c r="J56" s="48"/>
      <c r="K56" s="48"/>
      <c r="L56" s="48"/>
      <c r="M56" s="48"/>
      <c r="N56" s="47" t="s">
        <v>1</v>
      </c>
      <c r="O56" s="74" t="e">
        <f>((O57+O58)*O59)</f>
        <v>#DIV/0!</v>
      </c>
    </row>
    <row r="57" spans="2:16" x14ac:dyDescent="0.15">
      <c r="B57" s="47" t="s">
        <v>45</v>
      </c>
      <c r="C57" s="48" t="s">
        <v>43</v>
      </c>
      <c r="D57" s="48"/>
      <c r="E57" s="48"/>
      <c r="F57" s="48"/>
      <c r="G57" s="48"/>
      <c r="H57" s="48" t="s">
        <v>7</v>
      </c>
      <c r="I57" s="48"/>
      <c r="J57" s="48"/>
      <c r="K57" s="48"/>
      <c r="L57" s="48"/>
      <c r="M57" s="48"/>
      <c r="N57" s="47" t="s">
        <v>7</v>
      </c>
      <c r="O57" s="74" t="e">
        <f>O39</f>
        <v>#DIV/0!</v>
      </c>
    </row>
    <row r="58" spans="2:16" x14ac:dyDescent="0.15">
      <c r="B58" s="47" t="s">
        <v>48</v>
      </c>
      <c r="C58" s="48" t="s">
        <v>42</v>
      </c>
      <c r="D58" s="48"/>
      <c r="E58" s="48"/>
      <c r="F58" s="48"/>
      <c r="G58" s="48"/>
      <c r="H58" s="48" t="s">
        <v>7</v>
      </c>
      <c r="I58" s="48"/>
      <c r="J58" s="48"/>
      <c r="K58" s="48"/>
      <c r="L58" s="48"/>
      <c r="M58" s="48"/>
      <c r="N58" s="47" t="s">
        <v>7</v>
      </c>
      <c r="O58" s="74" t="e">
        <f>O40</f>
        <v>#DIV/0!</v>
      </c>
    </row>
    <row r="59" spans="2:16" x14ac:dyDescent="0.15">
      <c r="B59" s="47" t="s">
        <v>8</v>
      </c>
      <c r="C59" s="48" t="s">
        <v>4</v>
      </c>
      <c r="D59" s="48"/>
      <c r="E59" s="48"/>
      <c r="F59" s="48" t="s">
        <v>5</v>
      </c>
      <c r="G59" s="48"/>
      <c r="N59" s="47" t="s">
        <v>1</v>
      </c>
      <c r="O59" s="50"/>
      <c r="P59" s="51"/>
    </row>
    <row r="60" spans="2:16" x14ac:dyDescent="0.15">
      <c r="B60" s="51"/>
      <c r="C60" s="47" t="s">
        <v>109</v>
      </c>
      <c r="D60" s="98"/>
      <c r="E60" s="99"/>
      <c r="F60" s="99"/>
      <c r="G60" s="100"/>
      <c r="H60" s="51"/>
      <c r="I60" s="51"/>
      <c r="J60" s="51"/>
      <c r="K60" s="51"/>
      <c r="L60" s="51"/>
      <c r="M60" s="51"/>
      <c r="N60" s="51"/>
      <c r="O60" s="51"/>
      <c r="P60" s="51"/>
    </row>
    <row r="61" spans="2:16" x14ac:dyDescent="0.15">
      <c r="B61" s="51"/>
      <c r="C61" s="51"/>
      <c r="D61" s="51"/>
      <c r="E61" s="51"/>
      <c r="F61" s="51"/>
      <c r="G61" s="51"/>
      <c r="H61" s="51"/>
      <c r="I61" s="51"/>
      <c r="J61" s="51"/>
      <c r="K61" s="51"/>
      <c r="L61" s="51"/>
      <c r="M61" s="51"/>
      <c r="N61" s="51"/>
      <c r="O61" s="51"/>
      <c r="P61" s="51"/>
    </row>
    <row r="62" spans="2:16" x14ac:dyDescent="0.15">
      <c r="B62" s="52"/>
      <c r="C62" s="51"/>
      <c r="D62" s="51"/>
      <c r="E62" s="51"/>
      <c r="F62" s="51"/>
      <c r="G62" s="51"/>
      <c r="H62" s="51"/>
      <c r="I62" s="51"/>
      <c r="J62" s="51"/>
      <c r="K62" s="51"/>
      <c r="L62" s="51"/>
      <c r="M62" s="51"/>
      <c r="N62" s="51"/>
      <c r="O62" s="51"/>
      <c r="P62" s="51"/>
    </row>
    <row r="63" spans="2:16" x14ac:dyDescent="0.15">
      <c r="B63" s="51"/>
      <c r="C63" s="51"/>
      <c r="D63" s="51"/>
      <c r="E63" s="51"/>
      <c r="F63" s="51"/>
      <c r="G63" s="51"/>
      <c r="H63" s="51"/>
      <c r="I63" s="51"/>
      <c r="J63" s="51"/>
      <c r="K63" s="51"/>
      <c r="L63" s="51"/>
      <c r="M63" s="51"/>
      <c r="N63" s="51"/>
      <c r="O63" s="51"/>
      <c r="P63" s="51"/>
    </row>
    <row r="64" spans="2:16" x14ac:dyDescent="0.15">
      <c r="B64" s="51"/>
      <c r="C64" s="51"/>
      <c r="D64" s="51"/>
      <c r="E64" s="51"/>
      <c r="F64" s="51"/>
      <c r="G64" s="51"/>
      <c r="H64" s="51"/>
      <c r="I64" s="51"/>
      <c r="J64" s="51"/>
      <c r="K64" s="51"/>
      <c r="L64" s="51"/>
      <c r="M64" s="51"/>
      <c r="N64" s="51"/>
      <c r="O64" s="51"/>
      <c r="P64" s="51"/>
    </row>
    <row r="65" spans="2:16" x14ac:dyDescent="0.15">
      <c r="B65" s="51"/>
      <c r="C65" s="51"/>
      <c r="D65" s="51"/>
      <c r="E65" s="51"/>
      <c r="F65" s="51"/>
      <c r="G65" s="51"/>
      <c r="H65" s="51"/>
      <c r="I65" s="51"/>
      <c r="J65" s="51"/>
      <c r="K65" s="51"/>
      <c r="L65" s="51"/>
      <c r="M65" s="51"/>
      <c r="N65" s="51"/>
      <c r="O65" s="51"/>
      <c r="P65" s="51"/>
    </row>
    <row r="66" spans="2:16" x14ac:dyDescent="0.15">
      <c r="B66" s="51"/>
      <c r="C66" s="51"/>
      <c r="D66" s="51"/>
      <c r="E66" s="51"/>
      <c r="F66" s="51"/>
      <c r="G66" s="51"/>
      <c r="H66" s="51"/>
      <c r="I66" s="51"/>
      <c r="J66" s="51"/>
      <c r="K66" s="51"/>
      <c r="L66" s="51"/>
      <c r="M66" s="51"/>
      <c r="N66" s="51"/>
      <c r="O66" s="51"/>
      <c r="P66" s="51"/>
    </row>
    <row r="67" spans="2:16" x14ac:dyDescent="0.15">
      <c r="B67" s="51"/>
      <c r="C67" s="51"/>
      <c r="D67" s="51"/>
      <c r="E67" s="51"/>
      <c r="F67" s="51"/>
      <c r="G67" s="51"/>
      <c r="H67" s="51"/>
      <c r="I67" s="51"/>
      <c r="J67" s="51"/>
      <c r="K67" s="51"/>
      <c r="L67" s="51"/>
      <c r="M67" s="51"/>
      <c r="N67" s="51"/>
      <c r="O67" s="51"/>
      <c r="P67" s="51"/>
    </row>
    <row r="68" spans="2:16" x14ac:dyDescent="0.15">
      <c r="B68" s="51"/>
      <c r="C68" s="51"/>
      <c r="D68" s="51"/>
      <c r="E68" s="51"/>
      <c r="F68" s="51"/>
      <c r="G68" s="51"/>
      <c r="H68" s="51"/>
      <c r="I68" s="51"/>
      <c r="J68" s="51"/>
      <c r="K68" s="51"/>
      <c r="L68" s="51"/>
      <c r="M68" s="51"/>
      <c r="N68" s="51"/>
      <c r="O68" s="51"/>
      <c r="P68" s="51"/>
    </row>
    <row r="69" spans="2:16" x14ac:dyDescent="0.15">
      <c r="B69" s="51"/>
      <c r="C69" s="51"/>
      <c r="D69" s="51"/>
      <c r="E69" s="51"/>
      <c r="F69" s="51"/>
      <c r="G69" s="51"/>
      <c r="H69" s="51"/>
      <c r="I69" s="51"/>
      <c r="J69" s="51"/>
      <c r="K69" s="51"/>
      <c r="L69" s="51"/>
      <c r="M69" s="51"/>
      <c r="N69" s="51"/>
      <c r="O69" s="51"/>
      <c r="P69" s="51"/>
    </row>
    <row r="70" spans="2:16" x14ac:dyDescent="0.15">
      <c r="B70" s="51"/>
      <c r="C70" s="51"/>
      <c r="D70" s="51"/>
      <c r="E70" s="51"/>
      <c r="F70" s="51"/>
      <c r="G70" s="51"/>
      <c r="H70" s="51"/>
      <c r="I70" s="51"/>
      <c r="J70" s="51"/>
      <c r="K70" s="51"/>
      <c r="L70" s="51"/>
      <c r="M70" s="51"/>
      <c r="N70" s="51"/>
      <c r="O70" s="51"/>
      <c r="P70" s="51"/>
    </row>
    <row r="71" spans="2:16" x14ac:dyDescent="0.15">
      <c r="B71" s="51"/>
      <c r="C71" s="51"/>
      <c r="D71" s="51"/>
      <c r="E71" s="51"/>
      <c r="F71" s="51"/>
      <c r="G71" s="51"/>
      <c r="H71" s="51"/>
      <c r="I71" s="51"/>
      <c r="J71" s="51"/>
      <c r="K71" s="51"/>
      <c r="L71" s="51"/>
      <c r="M71" s="51"/>
      <c r="N71" s="51"/>
      <c r="O71" s="51"/>
      <c r="P71" s="51"/>
    </row>
    <row r="72" spans="2:16" x14ac:dyDescent="0.15">
      <c r="B72" s="51"/>
      <c r="C72" s="51"/>
      <c r="D72" s="51"/>
      <c r="E72" s="51"/>
      <c r="F72" s="51"/>
      <c r="G72" s="51"/>
      <c r="H72" s="51"/>
      <c r="I72" s="51"/>
      <c r="J72" s="51"/>
      <c r="K72" s="51"/>
      <c r="L72" s="51"/>
      <c r="M72" s="51"/>
      <c r="N72" s="51"/>
      <c r="O72" s="51"/>
      <c r="P72" s="51"/>
    </row>
    <row r="73" spans="2:16" x14ac:dyDescent="0.15">
      <c r="B73" s="51"/>
      <c r="C73" s="51"/>
      <c r="D73" s="51"/>
      <c r="E73" s="51"/>
      <c r="F73" s="51"/>
      <c r="G73" s="51"/>
      <c r="H73" s="51"/>
      <c r="I73" s="51"/>
      <c r="J73" s="51"/>
      <c r="K73" s="51"/>
      <c r="L73" s="51"/>
      <c r="M73" s="51"/>
      <c r="N73" s="51"/>
      <c r="O73" s="51"/>
      <c r="P73" s="51"/>
    </row>
    <row r="74" spans="2:16" x14ac:dyDescent="0.15">
      <c r="B74" s="51"/>
      <c r="C74" s="51"/>
      <c r="D74" s="51"/>
      <c r="E74" s="51"/>
      <c r="F74" s="51"/>
      <c r="G74" s="51"/>
      <c r="H74" s="51"/>
      <c r="I74" s="51"/>
      <c r="J74" s="51"/>
      <c r="K74" s="51"/>
      <c r="L74" s="51"/>
      <c r="M74" s="51"/>
      <c r="N74" s="51"/>
      <c r="O74" s="51"/>
      <c r="P74" s="51"/>
    </row>
    <row r="75" spans="2:16" x14ac:dyDescent="0.15">
      <c r="B75" s="51"/>
      <c r="C75" s="51"/>
      <c r="D75" s="51"/>
      <c r="E75" s="51"/>
      <c r="F75" s="51"/>
      <c r="G75" s="51"/>
      <c r="H75" s="51"/>
      <c r="I75" s="51"/>
      <c r="J75" s="51"/>
      <c r="K75" s="51"/>
      <c r="L75" s="51"/>
      <c r="M75" s="51"/>
      <c r="N75" s="51"/>
      <c r="O75" s="51"/>
      <c r="P75" s="51"/>
    </row>
  </sheetData>
  <sheetProtection algorithmName="SHA-512" hashValue="fSJaWuqEMfeHpihPmmGXvR3okisnQgJ4skVXuCvkb1P4GFFYIl0XplX8Khyhn0LNm3+PrKpVRp/ZWlF+KrYE4g==" saltValue="fjqurms8FgjMq4XuJJmpIA==" spinCount="100000" sheet="1" objects="1" scenarios="1"/>
  <mergeCells count="22">
    <mergeCell ref="C8:J8"/>
    <mergeCell ref="C4:J4"/>
    <mergeCell ref="B5:B7"/>
    <mergeCell ref="D5:J5"/>
    <mergeCell ref="D6:F6"/>
    <mergeCell ref="H6:J6"/>
    <mergeCell ref="L33:N33"/>
    <mergeCell ref="C37:D37"/>
    <mergeCell ref="G37:H37"/>
    <mergeCell ref="J37:K37"/>
    <mergeCell ref="B23:B26"/>
    <mergeCell ref="D23:F23"/>
    <mergeCell ref="H23:J23"/>
    <mergeCell ref="L23:N23"/>
    <mergeCell ref="C27:D27"/>
    <mergeCell ref="G27:H27"/>
    <mergeCell ref="J27:K27"/>
    <mergeCell ref="D53:G53"/>
    <mergeCell ref="D60:G60"/>
    <mergeCell ref="B33:B36"/>
    <mergeCell ref="D33:F33"/>
    <mergeCell ref="H33:J33"/>
  </mergeCells>
  <phoneticPr fontId="1"/>
  <printOptions horizontalCentered="1"/>
  <pageMargins left="0.23622047244094491" right="0.23622047244094491" top="0.74803149606299213" bottom="0.74803149606299213" header="0.31496062992125984" footer="0.31496062992125984"/>
  <pageSetup paperSize="9" scale="90" orientation="landscape" r:id="rId1"/>
  <rowBreaks count="1" manualBreakCount="1">
    <brk id="4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90384-6294-45D2-BB76-5EEE4F904577}">
  <dimension ref="B2:P75"/>
  <sheetViews>
    <sheetView view="pageBreakPreview" zoomScaleNormal="100" zoomScaleSheetLayoutView="100" workbookViewId="0">
      <selection activeCell="B2" sqref="B2"/>
    </sheetView>
  </sheetViews>
  <sheetFormatPr defaultRowHeight="13.5" x14ac:dyDescent="0.15"/>
  <cols>
    <col min="1" max="1" width="3" style="2" customWidth="1"/>
    <col min="2" max="2" width="27.375" style="2" customWidth="1"/>
    <col min="3" max="14" width="9" style="2" customWidth="1"/>
    <col min="15" max="15" width="15.125" style="2" customWidth="1"/>
    <col min="16" max="16" width="1.875" style="2" customWidth="1"/>
    <col min="17" max="257" width="9" style="2"/>
    <col min="258" max="258" width="27.375" style="2" customWidth="1"/>
    <col min="259" max="260" width="8.875" style="2" customWidth="1"/>
    <col min="261" max="270" width="9.5" style="2" bestFit="1" customWidth="1"/>
    <col min="271" max="271" width="17.5" style="2" customWidth="1"/>
    <col min="272" max="513" width="9" style="2"/>
    <col min="514" max="514" width="27.375" style="2" customWidth="1"/>
    <col min="515" max="516" width="8.875" style="2" customWidth="1"/>
    <col min="517" max="526" width="9.5" style="2" bestFit="1" customWidth="1"/>
    <col min="527" max="527" width="17.5" style="2" customWidth="1"/>
    <col min="528" max="769" width="9" style="2"/>
    <col min="770" max="770" width="27.375" style="2" customWidth="1"/>
    <col min="771" max="772" width="8.875" style="2" customWidth="1"/>
    <col min="773" max="782" width="9.5" style="2" bestFit="1" customWidth="1"/>
    <col min="783" max="783" width="17.5" style="2" customWidth="1"/>
    <col min="784" max="1025" width="9" style="2"/>
    <col min="1026" max="1026" width="27.375" style="2" customWidth="1"/>
    <col min="1027" max="1028" width="8.875" style="2" customWidth="1"/>
    <col min="1029" max="1038" width="9.5" style="2" bestFit="1" customWidth="1"/>
    <col min="1039" max="1039" width="17.5" style="2" customWidth="1"/>
    <col min="1040" max="1281" width="9" style="2"/>
    <col min="1282" max="1282" width="27.375" style="2" customWidth="1"/>
    <col min="1283" max="1284" width="8.875" style="2" customWidth="1"/>
    <col min="1285" max="1294" width="9.5" style="2" bestFit="1" customWidth="1"/>
    <col min="1295" max="1295" width="17.5" style="2" customWidth="1"/>
    <col min="1296" max="1537" width="9" style="2"/>
    <col min="1538" max="1538" width="27.375" style="2" customWidth="1"/>
    <col min="1539" max="1540" width="8.875" style="2" customWidth="1"/>
    <col min="1541" max="1550" width="9.5" style="2" bestFit="1" customWidth="1"/>
    <col min="1551" max="1551" width="17.5" style="2" customWidth="1"/>
    <col min="1552" max="1793" width="9" style="2"/>
    <col min="1794" max="1794" width="27.375" style="2" customWidth="1"/>
    <col min="1795" max="1796" width="8.875" style="2" customWidth="1"/>
    <col min="1797" max="1806" width="9.5" style="2" bestFit="1" customWidth="1"/>
    <col min="1807" max="1807" width="17.5" style="2" customWidth="1"/>
    <col min="1808" max="2049" width="9" style="2"/>
    <col min="2050" max="2050" width="27.375" style="2" customWidth="1"/>
    <col min="2051" max="2052" width="8.875" style="2" customWidth="1"/>
    <col min="2053" max="2062" width="9.5" style="2" bestFit="1" customWidth="1"/>
    <col min="2063" max="2063" width="17.5" style="2" customWidth="1"/>
    <col min="2064" max="2305" width="9" style="2"/>
    <col min="2306" max="2306" width="27.375" style="2" customWidth="1"/>
    <col min="2307" max="2308" width="8.875" style="2" customWidth="1"/>
    <col min="2309" max="2318" width="9.5" style="2" bestFit="1" customWidth="1"/>
    <col min="2319" max="2319" width="17.5" style="2" customWidth="1"/>
    <col min="2320" max="2561" width="9" style="2"/>
    <col min="2562" max="2562" width="27.375" style="2" customWidth="1"/>
    <col min="2563" max="2564" width="8.875" style="2" customWidth="1"/>
    <col min="2565" max="2574" width="9.5" style="2" bestFit="1" customWidth="1"/>
    <col min="2575" max="2575" width="17.5" style="2" customWidth="1"/>
    <col min="2576" max="2817" width="9" style="2"/>
    <col min="2818" max="2818" width="27.375" style="2" customWidth="1"/>
    <col min="2819" max="2820" width="8.875" style="2" customWidth="1"/>
    <col min="2821" max="2830" width="9.5" style="2" bestFit="1" customWidth="1"/>
    <col min="2831" max="2831" width="17.5" style="2" customWidth="1"/>
    <col min="2832" max="3073" width="9" style="2"/>
    <col min="3074" max="3074" width="27.375" style="2" customWidth="1"/>
    <col min="3075" max="3076" width="8.875" style="2" customWidth="1"/>
    <col min="3077" max="3086" width="9.5" style="2" bestFit="1" customWidth="1"/>
    <col min="3087" max="3087" width="17.5" style="2" customWidth="1"/>
    <col min="3088" max="3329" width="9" style="2"/>
    <col min="3330" max="3330" width="27.375" style="2" customWidth="1"/>
    <col min="3331" max="3332" width="8.875" style="2" customWidth="1"/>
    <col min="3333" max="3342" width="9.5" style="2" bestFit="1" customWidth="1"/>
    <col min="3343" max="3343" width="17.5" style="2" customWidth="1"/>
    <col min="3344" max="3585" width="9" style="2"/>
    <col min="3586" max="3586" width="27.375" style="2" customWidth="1"/>
    <col min="3587" max="3588" width="8.875" style="2" customWidth="1"/>
    <col min="3589" max="3598" width="9.5" style="2" bestFit="1" customWidth="1"/>
    <col min="3599" max="3599" width="17.5" style="2" customWidth="1"/>
    <col min="3600" max="3841" width="9" style="2"/>
    <col min="3842" max="3842" width="27.375" style="2" customWidth="1"/>
    <col min="3843" max="3844" width="8.875" style="2" customWidth="1"/>
    <col min="3845" max="3854" width="9.5" style="2" bestFit="1" customWidth="1"/>
    <col min="3855" max="3855" width="17.5" style="2" customWidth="1"/>
    <col min="3856" max="4097" width="9" style="2"/>
    <col min="4098" max="4098" width="27.375" style="2" customWidth="1"/>
    <col min="4099" max="4100" width="8.875" style="2" customWidth="1"/>
    <col min="4101" max="4110" width="9.5" style="2" bestFit="1" customWidth="1"/>
    <col min="4111" max="4111" width="17.5" style="2" customWidth="1"/>
    <col min="4112" max="4353" width="9" style="2"/>
    <col min="4354" max="4354" width="27.375" style="2" customWidth="1"/>
    <col min="4355" max="4356" width="8.875" style="2" customWidth="1"/>
    <col min="4357" max="4366" width="9.5" style="2" bestFit="1" customWidth="1"/>
    <col min="4367" max="4367" width="17.5" style="2" customWidth="1"/>
    <col min="4368" max="4609" width="9" style="2"/>
    <col min="4610" max="4610" width="27.375" style="2" customWidth="1"/>
    <col min="4611" max="4612" width="8.875" style="2" customWidth="1"/>
    <col min="4613" max="4622" width="9.5" style="2" bestFit="1" customWidth="1"/>
    <col min="4623" max="4623" width="17.5" style="2" customWidth="1"/>
    <col min="4624" max="4865" width="9" style="2"/>
    <col min="4866" max="4866" width="27.375" style="2" customWidth="1"/>
    <col min="4867" max="4868" width="8.875" style="2" customWidth="1"/>
    <col min="4869" max="4878" width="9.5" style="2" bestFit="1" customWidth="1"/>
    <col min="4879" max="4879" width="17.5" style="2" customWidth="1"/>
    <col min="4880" max="5121" width="9" style="2"/>
    <col min="5122" max="5122" width="27.375" style="2" customWidth="1"/>
    <col min="5123" max="5124" width="8.875" style="2" customWidth="1"/>
    <col min="5125" max="5134" width="9.5" style="2" bestFit="1" customWidth="1"/>
    <col min="5135" max="5135" width="17.5" style="2" customWidth="1"/>
    <col min="5136" max="5377" width="9" style="2"/>
    <col min="5378" max="5378" width="27.375" style="2" customWidth="1"/>
    <col min="5379" max="5380" width="8.875" style="2" customWidth="1"/>
    <col min="5381" max="5390" width="9.5" style="2" bestFit="1" customWidth="1"/>
    <col min="5391" max="5391" width="17.5" style="2" customWidth="1"/>
    <col min="5392" max="5633" width="9" style="2"/>
    <col min="5634" max="5634" width="27.375" style="2" customWidth="1"/>
    <col min="5635" max="5636" width="8.875" style="2" customWidth="1"/>
    <col min="5637" max="5646" width="9.5" style="2" bestFit="1" customWidth="1"/>
    <col min="5647" max="5647" width="17.5" style="2" customWidth="1"/>
    <col min="5648" max="5889" width="9" style="2"/>
    <col min="5890" max="5890" width="27.375" style="2" customWidth="1"/>
    <col min="5891" max="5892" width="8.875" style="2" customWidth="1"/>
    <col min="5893" max="5902" width="9.5" style="2" bestFit="1" customWidth="1"/>
    <col min="5903" max="5903" width="17.5" style="2" customWidth="1"/>
    <col min="5904" max="6145" width="9" style="2"/>
    <col min="6146" max="6146" width="27.375" style="2" customWidth="1"/>
    <col min="6147" max="6148" width="8.875" style="2" customWidth="1"/>
    <col min="6149" max="6158" width="9.5" style="2" bestFit="1" customWidth="1"/>
    <col min="6159" max="6159" width="17.5" style="2" customWidth="1"/>
    <col min="6160" max="6401" width="9" style="2"/>
    <col min="6402" max="6402" width="27.375" style="2" customWidth="1"/>
    <col min="6403" max="6404" width="8.875" style="2" customWidth="1"/>
    <col min="6405" max="6414" width="9.5" style="2" bestFit="1" customWidth="1"/>
    <col min="6415" max="6415" width="17.5" style="2" customWidth="1"/>
    <col min="6416" max="6657" width="9" style="2"/>
    <col min="6658" max="6658" width="27.375" style="2" customWidth="1"/>
    <col min="6659" max="6660" width="8.875" style="2" customWidth="1"/>
    <col min="6661" max="6670" width="9.5" style="2" bestFit="1" customWidth="1"/>
    <col min="6671" max="6671" width="17.5" style="2" customWidth="1"/>
    <col min="6672" max="6913" width="9" style="2"/>
    <col min="6914" max="6914" width="27.375" style="2" customWidth="1"/>
    <col min="6915" max="6916" width="8.875" style="2" customWidth="1"/>
    <col min="6917" max="6926" width="9.5" style="2" bestFit="1" customWidth="1"/>
    <col min="6927" max="6927" width="17.5" style="2" customWidth="1"/>
    <col min="6928" max="7169" width="9" style="2"/>
    <col min="7170" max="7170" width="27.375" style="2" customWidth="1"/>
    <col min="7171" max="7172" width="8.875" style="2" customWidth="1"/>
    <col min="7173" max="7182" width="9.5" style="2" bestFit="1" customWidth="1"/>
    <col min="7183" max="7183" width="17.5" style="2" customWidth="1"/>
    <col min="7184" max="7425" width="9" style="2"/>
    <col min="7426" max="7426" width="27.375" style="2" customWidth="1"/>
    <col min="7427" max="7428" width="8.875" style="2" customWidth="1"/>
    <col min="7429" max="7438" width="9.5" style="2" bestFit="1" customWidth="1"/>
    <col min="7439" max="7439" width="17.5" style="2" customWidth="1"/>
    <col min="7440" max="7681" width="9" style="2"/>
    <col min="7682" max="7682" width="27.375" style="2" customWidth="1"/>
    <col min="7683" max="7684" width="8.875" style="2" customWidth="1"/>
    <col min="7685" max="7694" width="9.5" style="2" bestFit="1" customWidth="1"/>
    <col min="7695" max="7695" width="17.5" style="2" customWidth="1"/>
    <col min="7696" max="7937" width="9" style="2"/>
    <col min="7938" max="7938" width="27.375" style="2" customWidth="1"/>
    <col min="7939" max="7940" width="8.875" style="2" customWidth="1"/>
    <col min="7941" max="7950" width="9.5" style="2" bestFit="1" customWidth="1"/>
    <col min="7951" max="7951" width="17.5" style="2" customWidth="1"/>
    <col min="7952" max="8193" width="9" style="2"/>
    <col min="8194" max="8194" width="27.375" style="2" customWidth="1"/>
    <col min="8195" max="8196" width="8.875" style="2" customWidth="1"/>
    <col min="8197" max="8206" width="9.5" style="2" bestFit="1" customWidth="1"/>
    <col min="8207" max="8207" width="17.5" style="2" customWidth="1"/>
    <col min="8208" max="8449" width="9" style="2"/>
    <col min="8450" max="8450" width="27.375" style="2" customWidth="1"/>
    <col min="8451" max="8452" width="8.875" style="2" customWidth="1"/>
    <col min="8453" max="8462" width="9.5" style="2" bestFit="1" customWidth="1"/>
    <col min="8463" max="8463" width="17.5" style="2" customWidth="1"/>
    <col min="8464" max="8705" width="9" style="2"/>
    <col min="8706" max="8706" width="27.375" style="2" customWidth="1"/>
    <col min="8707" max="8708" width="8.875" style="2" customWidth="1"/>
    <col min="8709" max="8718" width="9.5" style="2" bestFit="1" customWidth="1"/>
    <col min="8719" max="8719" width="17.5" style="2" customWidth="1"/>
    <col min="8720" max="8961" width="9" style="2"/>
    <col min="8962" max="8962" width="27.375" style="2" customWidth="1"/>
    <col min="8963" max="8964" width="8.875" style="2" customWidth="1"/>
    <col min="8965" max="8974" width="9.5" style="2" bestFit="1" customWidth="1"/>
    <col min="8975" max="8975" width="17.5" style="2" customWidth="1"/>
    <col min="8976" max="9217" width="9" style="2"/>
    <col min="9218" max="9218" width="27.375" style="2" customWidth="1"/>
    <col min="9219" max="9220" width="8.875" style="2" customWidth="1"/>
    <col min="9221" max="9230" width="9.5" style="2" bestFit="1" customWidth="1"/>
    <col min="9231" max="9231" width="17.5" style="2" customWidth="1"/>
    <col min="9232" max="9473" width="9" style="2"/>
    <col min="9474" max="9474" width="27.375" style="2" customWidth="1"/>
    <col min="9475" max="9476" width="8.875" style="2" customWidth="1"/>
    <col min="9477" max="9486" width="9.5" style="2" bestFit="1" customWidth="1"/>
    <col min="9487" max="9487" width="17.5" style="2" customWidth="1"/>
    <col min="9488" max="9729" width="9" style="2"/>
    <col min="9730" max="9730" width="27.375" style="2" customWidth="1"/>
    <col min="9731" max="9732" width="8.875" style="2" customWidth="1"/>
    <col min="9733" max="9742" width="9.5" style="2" bestFit="1" customWidth="1"/>
    <col min="9743" max="9743" width="17.5" style="2" customWidth="1"/>
    <col min="9744" max="9985" width="9" style="2"/>
    <col min="9986" max="9986" width="27.375" style="2" customWidth="1"/>
    <col min="9987" max="9988" width="8.875" style="2" customWidth="1"/>
    <col min="9989" max="9998" width="9.5" style="2" bestFit="1" customWidth="1"/>
    <col min="9999" max="9999" width="17.5" style="2" customWidth="1"/>
    <col min="10000" max="10241" width="9" style="2"/>
    <col min="10242" max="10242" width="27.375" style="2" customWidth="1"/>
    <col min="10243" max="10244" width="8.875" style="2" customWidth="1"/>
    <col min="10245" max="10254" width="9.5" style="2" bestFit="1" customWidth="1"/>
    <col min="10255" max="10255" width="17.5" style="2" customWidth="1"/>
    <col min="10256" max="10497" width="9" style="2"/>
    <col min="10498" max="10498" width="27.375" style="2" customWidth="1"/>
    <col min="10499" max="10500" width="8.875" style="2" customWidth="1"/>
    <col min="10501" max="10510" width="9.5" style="2" bestFit="1" customWidth="1"/>
    <col min="10511" max="10511" width="17.5" style="2" customWidth="1"/>
    <col min="10512" max="10753" width="9" style="2"/>
    <col min="10754" max="10754" width="27.375" style="2" customWidth="1"/>
    <col min="10755" max="10756" width="8.875" style="2" customWidth="1"/>
    <col min="10757" max="10766" width="9.5" style="2" bestFit="1" customWidth="1"/>
    <col min="10767" max="10767" width="17.5" style="2" customWidth="1"/>
    <col min="10768" max="11009" width="9" style="2"/>
    <col min="11010" max="11010" width="27.375" style="2" customWidth="1"/>
    <col min="11011" max="11012" width="8.875" style="2" customWidth="1"/>
    <col min="11013" max="11022" width="9.5" style="2" bestFit="1" customWidth="1"/>
    <col min="11023" max="11023" width="17.5" style="2" customWidth="1"/>
    <col min="11024" max="11265" width="9" style="2"/>
    <col min="11266" max="11266" width="27.375" style="2" customWidth="1"/>
    <col min="11267" max="11268" width="8.875" style="2" customWidth="1"/>
    <col min="11269" max="11278" width="9.5" style="2" bestFit="1" customWidth="1"/>
    <col min="11279" max="11279" width="17.5" style="2" customWidth="1"/>
    <col min="11280" max="11521" width="9" style="2"/>
    <col min="11522" max="11522" width="27.375" style="2" customWidth="1"/>
    <col min="11523" max="11524" width="8.875" style="2" customWidth="1"/>
    <col min="11525" max="11534" width="9.5" style="2" bestFit="1" customWidth="1"/>
    <col min="11535" max="11535" width="17.5" style="2" customWidth="1"/>
    <col min="11536" max="11777" width="9" style="2"/>
    <col min="11778" max="11778" width="27.375" style="2" customWidth="1"/>
    <col min="11779" max="11780" width="8.875" style="2" customWidth="1"/>
    <col min="11781" max="11790" width="9.5" style="2" bestFit="1" customWidth="1"/>
    <col min="11791" max="11791" width="17.5" style="2" customWidth="1"/>
    <col min="11792" max="12033" width="9" style="2"/>
    <col min="12034" max="12034" width="27.375" style="2" customWidth="1"/>
    <col min="12035" max="12036" width="8.875" style="2" customWidth="1"/>
    <col min="12037" max="12046" width="9.5" style="2" bestFit="1" customWidth="1"/>
    <col min="12047" max="12047" width="17.5" style="2" customWidth="1"/>
    <col min="12048" max="12289" width="9" style="2"/>
    <col min="12290" max="12290" width="27.375" style="2" customWidth="1"/>
    <col min="12291" max="12292" width="8.875" style="2" customWidth="1"/>
    <col min="12293" max="12302" width="9.5" style="2" bestFit="1" customWidth="1"/>
    <col min="12303" max="12303" width="17.5" style="2" customWidth="1"/>
    <col min="12304" max="12545" width="9" style="2"/>
    <col min="12546" max="12546" width="27.375" style="2" customWidth="1"/>
    <col min="12547" max="12548" width="8.875" style="2" customWidth="1"/>
    <col min="12549" max="12558" width="9.5" style="2" bestFit="1" customWidth="1"/>
    <col min="12559" max="12559" width="17.5" style="2" customWidth="1"/>
    <col min="12560" max="12801" width="9" style="2"/>
    <col min="12802" max="12802" width="27.375" style="2" customWidth="1"/>
    <col min="12803" max="12804" width="8.875" style="2" customWidth="1"/>
    <col min="12805" max="12814" width="9.5" style="2" bestFit="1" customWidth="1"/>
    <col min="12815" max="12815" width="17.5" style="2" customWidth="1"/>
    <col min="12816" max="13057" width="9" style="2"/>
    <col min="13058" max="13058" width="27.375" style="2" customWidth="1"/>
    <col min="13059" max="13060" width="8.875" style="2" customWidth="1"/>
    <col min="13061" max="13070" width="9.5" style="2" bestFit="1" customWidth="1"/>
    <col min="13071" max="13071" width="17.5" style="2" customWidth="1"/>
    <col min="13072" max="13313" width="9" style="2"/>
    <col min="13314" max="13314" width="27.375" style="2" customWidth="1"/>
    <col min="13315" max="13316" width="8.875" style="2" customWidth="1"/>
    <col min="13317" max="13326" width="9.5" style="2" bestFit="1" customWidth="1"/>
    <col min="13327" max="13327" width="17.5" style="2" customWidth="1"/>
    <col min="13328" max="13569" width="9" style="2"/>
    <col min="13570" max="13570" width="27.375" style="2" customWidth="1"/>
    <col min="13571" max="13572" width="8.875" style="2" customWidth="1"/>
    <col min="13573" max="13582" width="9.5" style="2" bestFit="1" customWidth="1"/>
    <col min="13583" max="13583" width="17.5" style="2" customWidth="1"/>
    <col min="13584" max="13825" width="9" style="2"/>
    <col min="13826" max="13826" width="27.375" style="2" customWidth="1"/>
    <col min="13827" max="13828" width="8.875" style="2" customWidth="1"/>
    <col min="13829" max="13838" width="9.5" style="2" bestFit="1" customWidth="1"/>
    <col min="13839" max="13839" width="17.5" style="2" customWidth="1"/>
    <col min="13840" max="14081" width="9" style="2"/>
    <col min="14082" max="14082" width="27.375" style="2" customWidth="1"/>
    <col min="14083" max="14084" width="8.875" style="2" customWidth="1"/>
    <col min="14085" max="14094" width="9.5" style="2" bestFit="1" customWidth="1"/>
    <col min="14095" max="14095" width="17.5" style="2" customWidth="1"/>
    <col min="14096" max="14337" width="9" style="2"/>
    <col min="14338" max="14338" width="27.375" style="2" customWidth="1"/>
    <col min="14339" max="14340" width="8.875" style="2" customWidth="1"/>
    <col min="14341" max="14350" width="9.5" style="2" bestFit="1" customWidth="1"/>
    <col min="14351" max="14351" width="17.5" style="2" customWidth="1"/>
    <col min="14352" max="14593" width="9" style="2"/>
    <col min="14594" max="14594" width="27.375" style="2" customWidth="1"/>
    <col min="14595" max="14596" width="8.875" style="2" customWidth="1"/>
    <col min="14597" max="14606" width="9.5" style="2" bestFit="1" customWidth="1"/>
    <col min="14607" max="14607" width="17.5" style="2" customWidth="1"/>
    <col min="14608" max="14849" width="9" style="2"/>
    <col min="14850" max="14850" width="27.375" style="2" customWidth="1"/>
    <col min="14851" max="14852" width="8.875" style="2" customWidth="1"/>
    <col min="14853" max="14862" width="9.5" style="2" bestFit="1" customWidth="1"/>
    <col min="14863" max="14863" width="17.5" style="2" customWidth="1"/>
    <col min="14864" max="15105" width="9" style="2"/>
    <col min="15106" max="15106" width="27.375" style="2" customWidth="1"/>
    <col min="15107" max="15108" width="8.875" style="2" customWidth="1"/>
    <col min="15109" max="15118" width="9.5" style="2" bestFit="1" customWidth="1"/>
    <col min="15119" max="15119" width="17.5" style="2" customWidth="1"/>
    <col min="15120" max="15361" width="9" style="2"/>
    <col min="15362" max="15362" width="27.375" style="2" customWidth="1"/>
    <col min="15363" max="15364" width="8.875" style="2" customWidth="1"/>
    <col min="15365" max="15374" width="9.5" style="2" bestFit="1" customWidth="1"/>
    <col min="15375" max="15375" width="17.5" style="2" customWidth="1"/>
    <col min="15376" max="15617" width="9" style="2"/>
    <col min="15618" max="15618" width="27.375" style="2" customWidth="1"/>
    <col min="15619" max="15620" width="8.875" style="2" customWidth="1"/>
    <col min="15621" max="15630" width="9.5" style="2" bestFit="1" customWidth="1"/>
    <col min="15631" max="15631" width="17.5" style="2" customWidth="1"/>
    <col min="15632" max="15873" width="9" style="2"/>
    <col min="15874" max="15874" width="27.375" style="2" customWidth="1"/>
    <col min="15875" max="15876" width="8.875" style="2" customWidth="1"/>
    <col min="15877" max="15886" width="9.5" style="2" bestFit="1" customWidth="1"/>
    <col min="15887" max="15887" width="17.5" style="2" customWidth="1"/>
    <col min="15888" max="16129" width="9" style="2"/>
    <col min="16130" max="16130" width="27.375" style="2" customWidth="1"/>
    <col min="16131" max="16132" width="8.875" style="2" customWidth="1"/>
    <col min="16133" max="16142" width="9.5" style="2" bestFit="1" customWidth="1"/>
    <col min="16143" max="16143" width="17.5" style="2" customWidth="1"/>
    <col min="16144" max="16384" width="9" style="2"/>
  </cols>
  <sheetData>
    <row r="2" spans="2:15" ht="18.75" x14ac:dyDescent="0.15">
      <c r="B2" s="60" t="s">
        <v>145</v>
      </c>
      <c r="C2" s="67"/>
      <c r="D2" s="67"/>
      <c r="E2" s="67"/>
      <c r="F2" s="67"/>
      <c r="G2" s="67"/>
      <c r="H2" s="67"/>
    </row>
    <row r="4" spans="2:15" x14ac:dyDescent="0.15">
      <c r="B4" s="3" t="s">
        <v>51</v>
      </c>
      <c r="C4" s="76"/>
      <c r="D4" s="76"/>
      <c r="E4" s="76"/>
      <c r="F4" s="76"/>
      <c r="G4" s="76"/>
      <c r="H4" s="76"/>
      <c r="I4" s="76"/>
      <c r="J4" s="76"/>
      <c r="K4" s="4"/>
      <c r="L4" s="5"/>
      <c r="M4" s="5"/>
      <c r="N4" s="5"/>
    </row>
    <row r="5" spans="2:15" x14ac:dyDescent="0.15">
      <c r="B5" s="77" t="s">
        <v>52</v>
      </c>
      <c r="C5" s="3" t="s">
        <v>53</v>
      </c>
      <c r="D5" s="76"/>
      <c r="E5" s="80"/>
      <c r="F5" s="80"/>
      <c r="G5" s="80"/>
      <c r="H5" s="80"/>
      <c r="I5" s="80"/>
      <c r="J5" s="80"/>
      <c r="K5" s="7"/>
      <c r="L5" s="5"/>
      <c r="M5" s="5"/>
      <c r="N5" s="5"/>
    </row>
    <row r="6" spans="2:15" x14ac:dyDescent="0.15">
      <c r="B6" s="78"/>
      <c r="C6" s="3" t="s">
        <v>66</v>
      </c>
      <c r="D6" s="81"/>
      <c r="E6" s="82"/>
      <c r="F6" s="83"/>
      <c r="G6" s="3" t="s">
        <v>67</v>
      </c>
      <c r="H6" s="82"/>
      <c r="I6" s="82"/>
      <c r="J6" s="83"/>
      <c r="K6" s="7"/>
      <c r="L6" s="5"/>
      <c r="M6" s="5"/>
      <c r="N6" s="5"/>
    </row>
    <row r="7" spans="2:15" x14ac:dyDescent="0.15">
      <c r="B7" s="79"/>
      <c r="C7" s="3" t="s">
        <v>68</v>
      </c>
      <c r="D7" s="8"/>
      <c r="E7" s="9" t="s">
        <v>69</v>
      </c>
      <c r="F7" s="10"/>
      <c r="G7" s="11"/>
      <c r="H7" s="10"/>
      <c r="I7" s="10"/>
      <c r="J7" s="12"/>
      <c r="K7" s="7"/>
      <c r="L7" s="5"/>
      <c r="M7" s="5"/>
      <c r="N7" s="13"/>
      <c r="O7" s="14" t="s">
        <v>113</v>
      </c>
    </row>
    <row r="8" spans="2:15" x14ac:dyDescent="0.15">
      <c r="B8" s="15" t="s">
        <v>70</v>
      </c>
      <c r="C8" s="84"/>
      <c r="D8" s="85"/>
      <c r="E8" s="85"/>
      <c r="F8" s="85"/>
      <c r="G8" s="85"/>
      <c r="H8" s="85"/>
      <c r="I8" s="85"/>
      <c r="J8" s="86"/>
      <c r="K8" s="7"/>
      <c r="L8" s="5"/>
      <c r="M8" s="5"/>
      <c r="N8" s="62"/>
      <c r="O8" s="16" t="s">
        <v>114</v>
      </c>
    </row>
    <row r="9" spans="2:15" ht="7.9" customHeight="1" x14ac:dyDescent="0.15">
      <c r="B9" s="17"/>
      <c r="C9" s="18"/>
      <c r="D9" s="19"/>
      <c r="E9" s="19"/>
      <c r="F9" s="19"/>
      <c r="G9" s="19"/>
      <c r="H9" s="19"/>
      <c r="I9" s="19"/>
      <c r="J9" s="19"/>
      <c r="K9" s="5"/>
      <c r="L9" s="5"/>
      <c r="M9" s="5"/>
      <c r="N9" s="5"/>
    </row>
    <row r="10" spans="2:15" x14ac:dyDescent="0.15">
      <c r="B10" s="1" t="s">
        <v>89</v>
      </c>
      <c r="C10" s="20"/>
      <c r="D10" s="21"/>
      <c r="E10" s="21"/>
      <c r="F10" s="21"/>
      <c r="G10" s="21"/>
      <c r="H10" s="21"/>
      <c r="I10" s="21"/>
      <c r="J10" s="21"/>
      <c r="K10" s="5"/>
      <c r="L10" s="5"/>
      <c r="M10" s="5"/>
      <c r="N10" s="5"/>
    </row>
    <row r="11" spans="2:15" x14ac:dyDescent="0.15">
      <c r="B11" s="22"/>
      <c r="C11" s="23" t="s">
        <v>54</v>
      </c>
      <c r="D11" s="23" t="s">
        <v>55</v>
      </c>
      <c r="E11" s="23" t="s">
        <v>56</v>
      </c>
      <c r="F11" s="23" t="s">
        <v>57</v>
      </c>
      <c r="G11" s="23" t="s">
        <v>58</v>
      </c>
      <c r="H11" s="23" t="s">
        <v>59</v>
      </c>
      <c r="I11" s="23" t="s">
        <v>60</v>
      </c>
      <c r="J11" s="23" t="s">
        <v>61</v>
      </c>
      <c r="K11" s="23" t="s">
        <v>62</v>
      </c>
      <c r="L11" s="23" t="s">
        <v>63</v>
      </c>
      <c r="M11" s="23" t="s">
        <v>64</v>
      </c>
      <c r="N11" s="23" t="s">
        <v>65</v>
      </c>
      <c r="O11" s="24"/>
    </row>
    <row r="12" spans="2:15" x14ac:dyDescent="0.15">
      <c r="B12" s="6" t="s">
        <v>97</v>
      </c>
      <c r="C12" s="25"/>
      <c r="D12" s="25"/>
      <c r="E12" s="25"/>
      <c r="F12" s="25"/>
      <c r="G12" s="25"/>
      <c r="H12" s="25"/>
      <c r="I12" s="25"/>
      <c r="J12" s="25"/>
      <c r="K12" s="25"/>
      <c r="L12" s="25"/>
      <c r="M12" s="25"/>
      <c r="N12" s="25"/>
      <c r="O12" s="24"/>
    </row>
    <row r="13" spans="2:15" x14ac:dyDescent="0.15">
      <c r="B13" s="6" t="s">
        <v>98</v>
      </c>
      <c r="C13" s="25"/>
      <c r="D13" s="25"/>
      <c r="E13" s="25"/>
      <c r="F13" s="25"/>
      <c r="G13" s="25"/>
      <c r="H13" s="25"/>
      <c r="I13" s="25"/>
      <c r="J13" s="25"/>
      <c r="K13" s="25"/>
      <c r="L13" s="25"/>
      <c r="M13" s="25"/>
      <c r="N13" s="25"/>
      <c r="O13" s="24"/>
    </row>
    <row r="14" spans="2:15" x14ac:dyDescent="0.15">
      <c r="B14" s="6" t="s">
        <v>78</v>
      </c>
      <c r="C14" s="26"/>
      <c r="D14" s="26"/>
      <c r="E14" s="26"/>
      <c r="F14" s="26"/>
      <c r="G14" s="26"/>
      <c r="H14" s="26"/>
      <c r="I14" s="26"/>
      <c r="J14" s="26"/>
      <c r="K14" s="26"/>
      <c r="L14" s="26"/>
      <c r="M14" s="26"/>
      <c r="N14" s="26"/>
      <c r="O14" s="24"/>
    </row>
    <row r="15" spans="2:15" x14ac:dyDescent="0.15">
      <c r="B15" s="6" t="s">
        <v>82</v>
      </c>
      <c r="C15" s="26"/>
      <c r="D15" s="26"/>
      <c r="E15" s="26"/>
      <c r="F15" s="26"/>
      <c r="G15" s="26"/>
      <c r="H15" s="26"/>
      <c r="I15" s="26"/>
      <c r="J15" s="26"/>
      <c r="K15" s="26"/>
      <c r="L15" s="26"/>
      <c r="M15" s="26"/>
      <c r="N15" s="26"/>
      <c r="O15" s="24" t="s">
        <v>94</v>
      </c>
    </row>
    <row r="16" spans="2:15" x14ac:dyDescent="0.15">
      <c r="B16" s="6" t="s">
        <v>117</v>
      </c>
      <c r="C16" s="68">
        <f>ROUND((C13*C14*C15/1000),2)</f>
        <v>0</v>
      </c>
      <c r="D16" s="68">
        <f t="shared" ref="D16:N16" si="0">ROUND((D13*D14*D15/1000),2)</f>
        <v>0</v>
      </c>
      <c r="E16" s="68">
        <f>ROUND((E13*E14*E15/1000),2)</f>
        <v>0</v>
      </c>
      <c r="F16" s="68">
        <f t="shared" si="0"/>
        <v>0</v>
      </c>
      <c r="G16" s="68">
        <f t="shared" si="0"/>
        <v>0</v>
      </c>
      <c r="H16" s="68">
        <f t="shared" si="0"/>
        <v>0</v>
      </c>
      <c r="I16" s="68">
        <f t="shared" si="0"/>
        <v>0</v>
      </c>
      <c r="J16" s="68">
        <f t="shared" si="0"/>
        <v>0</v>
      </c>
      <c r="K16" s="68">
        <f t="shared" si="0"/>
        <v>0</v>
      </c>
      <c r="L16" s="68">
        <f t="shared" si="0"/>
        <v>0</v>
      </c>
      <c r="M16" s="68">
        <f t="shared" si="0"/>
        <v>0</v>
      </c>
      <c r="N16" s="68">
        <f t="shared" si="0"/>
        <v>0</v>
      </c>
      <c r="O16" s="68">
        <f>SUM(C16:N16)</f>
        <v>0</v>
      </c>
    </row>
    <row r="17" spans="2:15" x14ac:dyDescent="0.15">
      <c r="B17" s="6" t="s">
        <v>99</v>
      </c>
      <c r="C17" s="25"/>
      <c r="D17" s="25"/>
      <c r="E17" s="25"/>
      <c r="F17" s="25"/>
      <c r="G17" s="25"/>
      <c r="H17" s="25"/>
      <c r="I17" s="25"/>
      <c r="J17" s="25"/>
      <c r="K17" s="25"/>
      <c r="L17" s="25"/>
      <c r="M17" s="25"/>
      <c r="N17" s="25"/>
      <c r="O17" s="24"/>
    </row>
    <row r="18" spans="2:15" x14ac:dyDescent="0.15">
      <c r="B18" s="6" t="s">
        <v>92</v>
      </c>
      <c r="C18" s="25"/>
      <c r="D18" s="25"/>
      <c r="E18" s="25"/>
      <c r="F18" s="25"/>
      <c r="G18" s="25"/>
      <c r="H18" s="25"/>
      <c r="I18" s="25"/>
      <c r="J18" s="25"/>
      <c r="K18" s="25"/>
      <c r="L18" s="25"/>
      <c r="M18" s="25"/>
      <c r="N18" s="25"/>
      <c r="O18" s="24"/>
    </row>
    <row r="19" spans="2:15" x14ac:dyDescent="0.15">
      <c r="B19" s="6" t="s">
        <v>93</v>
      </c>
      <c r="C19" s="26"/>
      <c r="D19" s="26"/>
      <c r="E19" s="26"/>
      <c r="F19" s="26"/>
      <c r="G19" s="26"/>
      <c r="H19" s="26"/>
      <c r="I19" s="26"/>
      <c r="J19" s="26"/>
      <c r="K19" s="26"/>
      <c r="L19" s="26"/>
      <c r="M19" s="26"/>
      <c r="N19" s="26"/>
      <c r="O19" s="24" t="s">
        <v>95</v>
      </c>
    </row>
    <row r="20" spans="2:15" x14ac:dyDescent="0.15">
      <c r="B20" s="6" t="s">
        <v>118</v>
      </c>
      <c r="C20" s="68">
        <f>ROUND((C17*C18*C19/1000),2)</f>
        <v>0</v>
      </c>
      <c r="D20" s="68">
        <f t="shared" ref="D20:N20" si="1">ROUND((D17*D18*D19/1000),2)</f>
        <v>0</v>
      </c>
      <c r="E20" s="68">
        <f t="shared" si="1"/>
        <v>0</v>
      </c>
      <c r="F20" s="68">
        <f t="shared" si="1"/>
        <v>0</v>
      </c>
      <c r="G20" s="68">
        <f t="shared" si="1"/>
        <v>0</v>
      </c>
      <c r="H20" s="68">
        <f t="shared" si="1"/>
        <v>0</v>
      </c>
      <c r="I20" s="68">
        <f t="shared" si="1"/>
        <v>0</v>
      </c>
      <c r="J20" s="68">
        <f t="shared" si="1"/>
        <v>0</v>
      </c>
      <c r="K20" s="68">
        <f t="shared" si="1"/>
        <v>0</v>
      </c>
      <c r="L20" s="68">
        <f t="shared" si="1"/>
        <v>0</v>
      </c>
      <c r="M20" s="68">
        <f t="shared" si="1"/>
        <v>0</v>
      </c>
      <c r="N20" s="68">
        <f t="shared" si="1"/>
        <v>0</v>
      </c>
      <c r="O20" s="68">
        <f>SUM(C20:N20)</f>
        <v>0</v>
      </c>
    </row>
    <row r="21" spans="2:15" x14ac:dyDescent="0.15">
      <c r="B21" s="27"/>
      <c r="C21" s="28"/>
      <c r="D21" s="28"/>
      <c r="E21" s="28"/>
      <c r="F21" s="28"/>
      <c r="G21" s="28"/>
      <c r="H21" s="28"/>
      <c r="I21" s="28"/>
      <c r="J21" s="28"/>
      <c r="K21" s="29"/>
      <c r="L21" s="29"/>
      <c r="M21" s="29"/>
      <c r="N21" s="29"/>
    </row>
    <row r="22" spans="2:15" x14ac:dyDescent="0.15">
      <c r="B22" s="30" t="s">
        <v>123</v>
      </c>
      <c r="C22" s="20"/>
      <c r="D22" s="21"/>
      <c r="E22" s="21"/>
      <c r="F22" s="21"/>
      <c r="G22" s="21"/>
      <c r="H22" s="21"/>
      <c r="I22" s="21"/>
      <c r="J22" s="21"/>
      <c r="K22" s="31"/>
      <c r="L22" s="31"/>
      <c r="M22" s="31"/>
      <c r="N22" s="31"/>
    </row>
    <row r="23" spans="2:15" x14ac:dyDescent="0.15">
      <c r="B23" s="87" t="s">
        <v>124</v>
      </c>
      <c r="C23" s="32" t="s">
        <v>77</v>
      </c>
      <c r="D23" s="90"/>
      <c r="E23" s="91"/>
      <c r="F23" s="92"/>
      <c r="G23" s="32" t="s">
        <v>77</v>
      </c>
      <c r="H23" s="90"/>
      <c r="I23" s="91"/>
      <c r="J23" s="92"/>
      <c r="K23" s="32" t="s">
        <v>77</v>
      </c>
      <c r="L23" s="90"/>
      <c r="M23" s="91"/>
      <c r="N23" s="93"/>
      <c r="O23" s="3" t="s">
        <v>80</v>
      </c>
    </row>
    <row r="24" spans="2:15" x14ac:dyDescent="0.15">
      <c r="B24" s="88"/>
      <c r="C24" s="33" t="s">
        <v>72</v>
      </c>
      <c r="D24" s="34"/>
      <c r="E24" s="33" t="s">
        <v>75</v>
      </c>
      <c r="F24" s="35"/>
      <c r="G24" s="33" t="s">
        <v>72</v>
      </c>
      <c r="H24" s="36"/>
      <c r="I24" s="33" t="s">
        <v>75</v>
      </c>
      <c r="J24" s="36"/>
      <c r="K24" s="33" t="s">
        <v>72</v>
      </c>
      <c r="L24" s="34"/>
      <c r="M24" s="33" t="s">
        <v>75</v>
      </c>
      <c r="N24" s="37"/>
      <c r="O24" s="68">
        <f>D24*D26+H24*H26+L24*L26</f>
        <v>0</v>
      </c>
    </row>
    <row r="25" spans="2:15" x14ac:dyDescent="0.15">
      <c r="B25" s="88"/>
      <c r="C25" s="33" t="s">
        <v>73</v>
      </c>
      <c r="D25" s="35"/>
      <c r="E25" s="33" t="s">
        <v>76</v>
      </c>
      <c r="F25" s="35"/>
      <c r="G25" s="33" t="s">
        <v>73</v>
      </c>
      <c r="H25" s="36"/>
      <c r="I25" s="33" t="s">
        <v>76</v>
      </c>
      <c r="J25" s="36"/>
      <c r="K25" s="33" t="s">
        <v>73</v>
      </c>
      <c r="L25" s="35"/>
      <c r="M25" s="33" t="s">
        <v>76</v>
      </c>
      <c r="N25" s="37"/>
      <c r="O25" s="38" t="s">
        <v>81</v>
      </c>
    </row>
    <row r="26" spans="2:15" x14ac:dyDescent="0.15">
      <c r="B26" s="89"/>
      <c r="C26" s="33" t="s">
        <v>74</v>
      </c>
      <c r="D26" s="26"/>
      <c r="E26" s="39"/>
      <c r="F26" s="39"/>
      <c r="G26" s="33" t="s">
        <v>74</v>
      </c>
      <c r="H26" s="26"/>
      <c r="I26" s="39"/>
      <c r="J26" s="39"/>
      <c r="K26" s="33" t="s">
        <v>74</v>
      </c>
      <c r="L26" s="26"/>
      <c r="M26" s="39"/>
      <c r="N26" s="39"/>
      <c r="O26" s="68">
        <f>D25*D26+H25*H26+L25*L26</f>
        <v>0</v>
      </c>
    </row>
    <row r="27" spans="2:15" x14ac:dyDescent="0.15">
      <c r="B27" s="39" t="s">
        <v>110</v>
      </c>
      <c r="C27" s="94" t="s">
        <v>83</v>
      </c>
      <c r="D27" s="95"/>
      <c r="E27" s="69" t="e">
        <f>ROUND(((F24*D24*D26+J24*H24*H26+N24*L24*L26)/O24),2)</f>
        <v>#DIV/0!</v>
      </c>
      <c r="F27" s="24"/>
      <c r="G27" s="94" t="s">
        <v>84</v>
      </c>
      <c r="H27" s="96"/>
      <c r="I27" s="69" t="e">
        <f>ROUND(((F25*D25*D26+J25*H25*H26+N25*L25*L26)/O26),2)</f>
        <v>#DIV/0!</v>
      </c>
      <c r="J27" s="97"/>
      <c r="K27" s="97"/>
      <c r="L27" s="40"/>
      <c r="M27" s="24"/>
      <c r="N27" s="24"/>
      <c r="O27" s="24"/>
    </row>
    <row r="28" spans="2:15" x14ac:dyDescent="0.15">
      <c r="B28" s="24"/>
      <c r="C28" s="23" t="s">
        <v>54</v>
      </c>
      <c r="D28" s="23" t="s">
        <v>55</v>
      </c>
      <c r="E28" s="23" t="s">
        <v>56</v>
      </c>
      <c r="F28" s="23" t="s">
        <v>57</v>
      </c>
      <c r="G28" s="23" t="s">
        <v>58</v>
      </c>
      <c r="H28" s="23" t="s">
        <v>59</v>
      </c>
      <c r="I28" s="23" t="s">
        <v>60</v>
      </c>
      <c r="J28" s="23" t="s">
        <v>61</v>
      </c>
      <c r="K28" s="23" t="s">
        <v>62</v>
      </c>
      <c r="L28" s="23" t="s">
        <v>63</v>
      </c>
      <c r="M28" s="23" t="s">
        <v>64</v>
      </c>
      <c r="N28" s="23" t="s">
        <v>65</v>
      </c>
      <c r="O28" s="3" t="s">
        <v>91</v>
      </c>
    </row>
    <row r="29" spans="2:15" ht="24" customHeight="1" x14ac:dyDescent="0.15">
      <c r="B29" s="6" t="s">
        <v>119</v>
      </c>
      <c r="C29" s="70" t="e">
        <f>ROUND((C16/$E$27),2)</f>
        <v>#DIV/0!</v>
      </c>
      <c r="D29" s="70" t="e">
        <f t="shared" ref="D29:N29" si="2">ROUND((D16/$E$27),2)</f>
        <v>#DIV/0!</v>
      </c>
      <c r="E29" s="70" t="e">
        <f t="shared" si="2"/>
        <v>#DIV/0!</v>
      </c>
      <c r="F29" s="70" t="e">
        <f t="shared" si="2"/>
        <v>#DIV/0!</v>
      </c>
      <c r="G29" s="70" t="e">
        <f t="shared" si="2"/>
        <v>#DIV/0!</v>
      </c>
      <c r="H29" s="70" t="e">
        <f t="shared" si="2"/>
        <v>#DIV/0!</v>
      </c>
      <c r="I29" s="70" t="e">
        <f t="shared" si="2"/>
        <v>#DIV/0!</v>
      </c>
      <c r="J29" s="70" t="e">
        <f t="shared" si="2"/>
        <v>#DIV/0!</v>
      </c>
      <c r="K29" s="70" t="e">
        <f t="shared" si="2"/>
        <v>#DIV/0!</v>
      </c>
      <c r="L29" s="70" t="e">
        <f t="shared" si="2"/>
        <v>#DIV/0!</v>
      </c>
      <c r="M29" s="70" t="e">
        <f t="shared" si="2"/>
        <v>#DIV/0!</v>
      </c>
      <c r="N29" s="70" t="e">
        <f t="shared" si="2"/>
        <v>#DIV/0!</v>
      </c>
      <c r="O29" s="70" t="e">
        <f>SUM(C29:N29)</f>
        <v>#DIV/0!</v>
      </c>
    </row>
    <row r="30" spans="2:15" ht="24" customHeight="1" x14ac:dyDescent="0.15">
      <c r="B30" s="6" t="s">
        <v>120</v>
      </c>
      <c r="C30" s="70" t="e">
        <f>ROUND((C20/$I$27),2)</f>
        <v>#DIV/0!</v>
      </c>
      <c r="D30" s="70" t="e">
        <f t="shared" ref="D30:N30" si="3">ROUND((D20/$I$27),2)</f>
        <v>#DIV/0!</v>
      </c>
      <c r="E30" s="70" t="e">
        <f t="shared" si="3"/>
        <v>#DIV/0!</v>
      </c>
      <c r="F30" s="70" t="e">
        <f t="shared" si="3"/>
        <v>#DIV/0!</v>
      </c>
      <c r="G30" s="70" t="e">
        <f t="shared" si="3"/>
        <v>#DIV/0!</v>
      </c>
      <c r="H30" s="70" t="e">
        <f t="shared" si="3"/>
        <v>#DIV/0!</v>
      </c>
      <c r="I30" s="70" t="e">
        <f t="shared" si="3"/>
        <v>#DIV/0!</v>
      </c>
      <c r="J30" s="70" t="e">
        <f t="shared" si="3"/>
        <v>#DIV/0!</v>
      </c>
      <c r="K30" s="70" t="e">
        <f t="shared" si="3"/>
        <v>#DIV/0!</v>
      </c>
      <c r="L30" s="70" t="e">
        <f t="shared" si="3"/>
        <v>#DIV/0!</v>
      </c>
      <c r="M30" s="70" t="e">
        <f t="shared" si="3"/>
        <v>#DIV/0!</v>
      </c>
      <c r="N30" s="70" t="e">
        <f t="shared" si="3"/>
        <v>#DIV/0!</v>
      </c>
      <c r="O30" s="70" t="e">
        <f>SUM(C30:N30)</f>
        <v>#DIV/0!</v>
      </c>
    </row>
    <row r="31" spans="2:15" ht="10.9" customHeight="1" x14ac:dyDescent="0.15">
      <c r="B31" s="27"/>
      <c r="C31" s="28"/>
      <c r="D31" s="28"/>
      <c r="E31" s="28"/>
      <c r="F31" s="28"/>
      <c r="G31" s="28"/>
      <c r="H31" s="28"/>
      <c r="I31" s="28"/>
      <c r="J31" s="28"/>
      <c r="K31" s="28"/>
      <c r="L31" s="28"/>
      <c r="M31" s="28"/>
      <c r="N31" s="28"/>
      <c r="O31" s="41"/>
    </row>
    <row r="32" spans="2:15" ht="15.6" customHeight="1" x14ac:dyDescent="0.15">
      <c r="B32" s="30" t="s">
        <v>96</v>
      </c>
      <c r="C32" s="42"/>
      <c r="D32" s="42"/>
      <c r="E32" s="42"/>
      <c r="F32" s="42"/>
      <c r="G32" s="42"/>
      <c r="H32" s="42"/>
      <c r="I32" s="42"/>
      <c r="J32" s="42"/>
      <c r="K32" s="42"/>
      <c r="L32" s="42"/>
      <c r="M32" s="42"/>
      <c r="N32" s="42"/>
    </row>
    <row r="33" spans="2:15" ht="13.15" customHeight="1" x14ac:dyDescent="0.15">
      <c r="B33" s="87" t="s">
        <v>79</v>
      </c>
      <c r="C33" s="32" t="s">
        <v>77</v>
      </c>
      <c r="D33" s="90"/>
      <c r="E33" s="91"/>
      <c r="F33" s="92"/>
      <c r="G33" s="32" t="s">
        <v>77</v>
      </c>
      <c r="H33" s="90"/>
      <c r="I33" s="91"/>
      <c r="J33" s="92"/>
      <c r="K33" s="32" t="s">
        <v>77</v>
      </c>
      <c r="L33" s="90"/>
      <c r="M33" s="91"/>
      <c r="N33" s="93"/>
      <c r="O33" s="3" t="s">
        <v>80</v>
      </c>
    </row>
    <row r="34" spans="2:15" x14ac:dyDescent="0.15">
      <c r="B34" s="101"/>
      <c r="C34" s="33" t="s">
        <v>72</v>
      </c>
      <c r="D34" s="36"/>
      <c r="E34" s="33" t="s">
        <v>75</v>
      </c>
      <c r="F34" s="36"/>
      <c r="G34" s="33" t="s">
        <v>72</v>
      </c>
      <c r="H34" s="36"/>
      <c r="I34" s="33" t="s">
        <v>75</v>
      </c>
      <c r="J34" s="36"/>
      <c r="K34" s="33" t="s">
        <v>72</v>
      </c>
      <c r="L34" s="36"/>
      <c r="M34" s="33" t="s">
        <v>75</v>
      </c>
      <c r="N34" s="43"/>
      <c r="O34" s="71">
        <f>D34*D36+H34*H36+L34*L36</f>
        <v>0</v>
      </c>
    </row>
    <row r="35" spans="2:15" x14ac:dyDescent="0.15">
      <c r="B35" s="101"/>
      <c r="C35" s="33" t="s">
        <v>73</v>
      </c>
      <c r="D35" s="36"/>
      <c r="E35" s="33" t="s">
        <v>76</v>
      </c>
      <c r="F35" s="36"/>
      <c r="G35" s="33" t="s">
        <v>73</v>
      </c>
      <c r="H35" s="36"/>
      <c r="I35" s="33" t="s">
        <v>76</v>
      </c>
      <c r="J35" s="36"/>
      <c r="K35" s="33" t="s">
        <v>73</v>
      </c>
      <c r="L35" s="36"/>
      <c r="M35" s="33" t="s">
        <v>76</v>
      </c>
      <c r="N35" s="43"/>
      <c r="O35" s="3" t="s">
        <v>81</v>
      </c>
    </row>
    <row r="36" spans="2:15" x14ac:dyDescent="0.15">
      <c r="B36" s="102"/>
      <c r="C36" s="33" t="s">
        <v>74</v>
      </c>
      <c r="D36" s="44"/>
      <c r="E36" s="39"/>
      <c r="F36" s="39"/>
      <c r="G36" s="33" t="s">
        <v>74</v>
      </c>
      <c r="H36" s="44"/>
      <c r="I36" s="39"/>
      <c r="J36" s="39"/>
      <c r="K36" s="33" t="s">
        <v>74</v>
      </c>
      <c r="L36" s="44"/>
      <c r="M36" s="39"/>
      <c r="N36" s="39"/>
      <c r="O36" s="71">
        <f>D35*D36+H35*H36+L35*L36</f>
        <v>0</v>
      </c>
    </row>
    <row r="37" spans="2:15" x14ac:dyDescent="0.15">
      <c r="B37" s="39" t="s">
        <v>110</v>
      </c>
      <c r="C37" s="94" t="s">
        <v>83</v>
      </c>
      <c r="D37" s="103"/>
      <c r="E37" s="69" t="e">
        <f>ROUND(((F34*D34*D36+J34*H34*H36+N34*L34*L36)/O34),2)</f>
        <v>#DIV/0!</v>
      </c>
      <c r="F37" s="24"/>
      <c r="G37" s="94" t="s">
        <v>84</v>
      </c>
      <c r="H37" s="103"/>
      <c r="I37" s="69" t="e">
        <f>ROUND(((F35*D35*D36+J35*H35*H36+N35*L35*L36)/O36),2)</f>
        <v>#DIV/0!</v>
      </c>
      <c r="J37" s="97"/>
      <c r="K37" s="104"/>
      <c r="L37" s="40"/>
      <c r="M37" s="24"/>
      <c r="N37" s="24"/>
    </row>
    <row r="38" spans="2:15" x14ac:dyDescent="0.15">
      <c r="B38" s="24"/>
      <c r="C38" s="23" t="s">
        <v>54</v>
      </c>
      <c r="D38" s="23" t="s">
        <v>55</v>
      </c>
      <c r="E38" s="23" t="s">
        <v>56</v>
      </c>
      <c r="F38" s="23" t="s">
        <v>57</v>
      </c>
      <c r="G38" s="23" t="s">
        <v>58</v>
      </c>
      <c r="H38" s="23" t="s">
        <v>59</v>
      </c>
      <c r="I38" s="23" t="s">
        <v>60</v>
      </c>
      <c r="J38" s="23" t="s">
        <v>61</v>
      </c>
      <c r="K38" s="23" t="s">
        <v>62</v>
      </c>
      <c r="L38" s="23" t="s">
        <v>63</v>
      </c>
      <c r="M38" s="23" t="s">
        <v>64</v>
      </c>
      <c r="N38" s="23" t="s">
        <v>65</v>
      </c>
      <c r="O38" s="45" t="s">
        <v>91</v>
      </c>
    </row>
    <row r="39" spans="2:15" ht="24" x14ac:dyDescent="0.15">
      <c r="B39" s="6" t="s">
        <v>119</v>
      </c>
      <c r="C39" s="70" t="e">
        <f>ROUND((C16/$E$37),2)</f>
        <v>#DIV/0!</v>
      </c>
      <c r="D39" s="70" t="e">
        <f t="shared" ref="D39:N39" si="4">ROUND((D16/$E$37),2)</f>
        <v>#DIV/0!</v>
      </c>
      <c r="E39" s="70" t="e">
        <f t="shared" si="4"/>
        <v>#DIV/0!</v>
      </c>
      <c r="F39" s="70" t="e">
        <f t="shared" si="4"/>
        <v>#DIV/0!</v>
      </c>
      <c r="G39" s="70" t="e">
        <f t="shared" si="4"/>
        <v>#DIV/0!</v>
      </c>
      <c r="H39" s="70" t="e">
        <f t="shared" si="4"/>
        <v>#DIV/0!</v>
      </c>
      <c r="I39" s="70" t="e">
        <f t="shared" si="4"/>
        <v>#DIV/0!</v>
      </c>
      <c r="J39" s="70" t="e">
        <f t="shared" si="4"/>
        <v>#DIV/0!</v>
      </c>
      <c r="K39" s="70" t="e">
        <f t="shared" si="4"/>
        <v>#DIV/0!</v>
      </c>
      <c r="L39" s="70" t="e">
        <f t="shared" si="4"/>
        <v>#DIV/0!</v>
      </c>
      <c r="M39" s="70" t="e">
        <f t="shared" si="4"/>
        <v>#DIV/0!</v>
      </c>
      <c r="N39" s="70" t="e">
        <f t="shared" si="4"/>
        <v>#DIV/0!</v>
      </c>
      <c r="O39" s="72" t="e">
        <f>SUM(C39:N39)</f>
        <v>#DIV/0!</v>
      </c>
    </row>
    <row r="40" spans="2:15" ht="24" x14ac:dyDescent="0.15">
      <c r="B40" s="6" t="s">
        <v>120</v>
      </c>
      <c r="C40" s="70" t="e">
        <f>ROUND((C20/$I$37),2)</f>
        <v>#DIV/0!</v>
      </c>
      <c r="D40" s="70" t="e">
        <f t="shared" ref="D40:N40" si="5">ROUND((D20/$I$37),2)</f>
        <v>#DIV/0!</v>
      </c>
      <c r="E40" s="70" t="e">
        <f t="shared" si="5"/>
        <v>#DIV/0!</v>
      </c>
      <c r="F40" s="70" t="e">
        <f t="shared" si="5"/>
        <v>#DIV/0!</v>
      </c>
      <c r="G40" s="70" t="e">
        <f t="shared" si="5"/>
        <v>#DIV/0!</v>
      </c>
      <c r="H40" s="70" t="e">
        <f t="shared" si="5"/>
        <v>#DIV/0!</v>
      </c>
      <c r="I40" s="70" t="e">
        <f t="shared" si="5"/>
        <v>#DIV/0!</v>
      </c>
      <c r="J40" s="70" t="e">
        <f t="shared" si="5"/>
        <v>#DIV/0!</v>
      </c>
      <c r="K40" s="70" t="e">
        <f t="shared" si="5"/>
        <v>#DIV/0!</v>
      </c>
      <c r="L40" s="70" t="e">
        <f t="shared" si="5"/>
        <v>#DIV/0!</v>
      </c>
      <c r="M40" s="70" t="e">
        <f t="shared" si="5"/>
        <v>#DIV/0!</v>
      </c>
      <c r="N40" s="70" t="e">
        <f t="shared" si="5"/>
        <v>#DIV/0!</v>
      </c>
      <c r="O40" s="72" t="e">
        <f>SUM(C40:N40)</f>
        <v>#DIV/0!</v>
      </c>
    </row>
    <row r="42" spans="2:15" x14ac:dyDescent="0.15">
      <c r="B42" s="46" t="s">
        <v>125</v>
      </c>
      <c r="C42" s="24"/>
      <c r="D42" s="24"/>
      <c r="E42" s="24"/>
      <c r="F42" s="24"/>
      <c r="G42" s="24"/>
      <c r="H42" s="24"/>
      <c r="I42" s="24"/>
      <c r="J42" s="24"/>
      <c r="K42" s="24"/>
      <c r="L42" s="24"/>
      <c r="M42" s="24"/>
      <c r="N42" s="24"/>
      <c r="O42" s="24"/>
    </row>
    <row r="43" spans="2:15" x14ac:dyDescent="0.15">
      <c r="B43" s="47" t="s">
        <v>2</v>
      </c>
      <c r="C43" s="48" t="s">
        <v>0</v>
      </c>
      <c r="D43" s="48"/>
      <c r="E43" s="48"/>
      <c r="F43" s="48"/>
      <c r="G43" s="48"/>
      <c r="H43" s="48"/>
      <c r="I43" s="48"/>
      <c r="J43" s="48"/>
      <c r="K43" s="48"/>
      <c r="L43" s="48"/>
      <c r="M43" s="48"/>
      <c r="N43" s="47" t="s">
        <v>1</v>
      </c>
      <c r="O43" s="73" t="e">
        <f>ROUNDDOWN((O49-O56),0)</f>
        <v>#DIV/0!</v>
      </c>
    </row>
    <row r="44" spans="2:15" x14ac:dyDescent="0.15">
      <c r="B44" s="47"/>
      <c r="C44" s="48" t="s">
        <v>100</v>
      </c>
      <c r="D44" s="48"/>
      <c r="E44" s="48"/>
      <c r="F44" s="48"/>
      <c r="G44" s="48"/>
      <c r="H44" s="48"/>
      <c r="I44" s="48"/>
      <c r="J44" s="48"/>
      <c r="K44" s="48"/>
      <c r="L44" s="48"/>
      <c r="M44" s="48"/>
      <c r="N44" s="48"/>
      <c r="O44" s="49" t="s">
        <v>115</v>
      </c>
    </row>
    <row r="45" spans="2:15" x14ac:dyDescent="0.15">
      <c r="B45" s="47" t="s">
        <v>127</v>
      </c>
      <c r="C45" s="48" t="s">
        <v>126</v>
      </c>
      <c r="D45" s="48"/>
      <c r="E45" s="48"/>
      <c r="F45" s="48"/>
      <c r="G45" s="48"/>
      <c r="H45" s="48"/>
      <c r="I45" s="48"/>
      <c r="J45" s="48"/>
      <c r="K45" s="48"/>
      <c r="L45" s="48"/>
      <c r="M45" s="48"/>
      <c r="N45" s="47" t="s">
        <v>1</v>
      </c>
      <c r="O45" s="74" t="e">
        <f>O49</f>
        <v>#DIV/0!</v>
      </c>
    </row>
    <row r="46" spans="2:15" x14ac:dyDescent="0.15">
      <c r="B46" s="47" t="s">
        <v>103</v>
      </c>
      <c r="C46" s="48" t="s">
        <v>104</v>
      </c>
      <c r="D46" s="48"/>
      <c r="E46" s="48"/>
      <c r="F46" s="48"/>
      <c r="G46" s="48"/>
      <c r="H46" s="48"/>
      <c r="I46" s="48"/>
      <c r="J46" s="48"/>
      <c r="K46" s="48"/>
      <c r="L46" s="48"/>
      <c r="M46" s="48"/>
      <c r="N46" s="47" t="s">
        <v>1</v>
      </c>
      <c r="O46" s="74" t="e">
        <f>O50</f>
        <v>#DIV/0!</v>
      </c>
    </row>
    <row r="47" spans="2:15" x14ac:dyDescent="0.15">
      <c r="B47" s="48"/>
      <c r="C47" s="48"/>
      <c r="D47" s="48"/>
      <c r="E47" s="48"/>
      <c r="F47" s="48"/>
      <c r="G47" s="48"/>
      <c r="H47" s="48"/>
      <c r="I47" s="48"/>
      <c r="J47" s="48"/>
      <c r="K47" s="48"/>
      <c r="L47" s="48"/>
      <c r="M47" s="48"/>
      <c r="N47" s="48"/>
      <c r="O47" s="48"/>
    </row>
    <row r="48" spans="2:15" x14ac:dyDescent="0.15">
      <c r="B48" s="48" t="s">
        <v>128</v>
      </c>
      <c r="C48" s="48"/>
      <c r="D48" s="48"/>
      <c r="E48" s="48"/>
      <c r="F48" s="48"/>
      <c r="G48" s="48"/>
      <c r="H48" s="48"/>
      <c r="I48" s="48"/>
      <c r="J48" s="48"/>
      <c r="K48" s="48"/>
      <c r="L48" s="48"/>
      <c r="M48" s="48"/>
      <c r="N48" s="48"/>
      <c r="O48" s="48"/>
    </row>
    <row r="49" spans="2:16" x14ac:dyDescent="0.15">
      <c r="B49" s="48"/>
      <c r="C49" s="48" t="s">
        <v>129</v>
      </c>
      <c r="D49" s="48"/>
      <c r="E49" s="48"/>
      <c r="F49" s="48"/>
      <c r="G49" s="48"/>
      <c r="H49" s="48"/>
      <c r="I49" s="48"/>
      <c r="J49" s="48"/>
      <c r="K49" s="48"/>
      <c r="L49" s="48"/>
      <c r="M49" s="48"/>
      <c r="N49" s="47" t="s">
        <v>1</v>
      </c>
      <c r="O49" s="74" t="e">
        <f>((O50+O51)*O52)</f>
        <v>#DIV/0!</v>
      </c>
    </row>
    <row r="50" spans="2:16" x14ac:dyDescent="0.15">
      <c r="B50" s="47" t="s">
        <v>130</v>
      </c>
      <c r="C50" s="48" t="s">
        <v>132</v>
      </c>
      <c r="D50" s="48"/>
      <c r="E50" s="48"/>
      <c r="F50" s="48"/>
      <c r="G50" s="48"/>
      <c r="H50" s="48"/>
      <c r="I50" s="48"/>
      <c r="J50" s="48"/>
      <c r="K50" s="48"/>
      <c r="L50" s="48"/>
      <c r="M50" s="48"/>
      <c r="N50" s="47" t="s">
        <v>7</v>
      </c>
      <c r="O50" s="74" t="e">
        <f>O29</f>
        <v>#DIV/0!</v>
      </c>
    </row>
    <row r="51" spans="2:16" x14ac:dyDescent="0.15">
      <c r="B51" s="47" t="s">
        <v>131</v>
      </c>
      <c r="C51" s="48" t="s">
        <v>133</v>
      </c>
      <c r="D51" s="48"/>
      <c r="E51" s="48"/>
      <c r="F51" s="48"/>
      <c r="G51" s="48"/>
      <c r="H51" s="48"/>
      <c r="I51" s="48"/>
      <c r="J51" s="48"/>
      <c r="K51" s="48"/>
      <c r="L51" s="48"/>
      <c r="M51" s="48"/>
      <c r="N51" s="47" t="s">
        <v>7</v>
      </c>
      <c r="O51" s="74" t="e">
        <f>O30</f>
        <v>#DIV/0!</v>
      </c>
    </row>
    <row r="52" spans="2:16" x14ac:dyDescent="0.15">
      <c r="B52" s="47" t="s">
        <v>8</v>
      </c>
      <c r="C52" s="48" t="s">
        <v>4</v>
      </c>
      <c r="D52" s="48"/>
      <c r="E52" s="48"/>
      <c r="F52" s="48"/>
      <c r="G52" s="48"/>
      <c r="N52" s="47" t="s">
        <v>1</v>
      </c>
      <c r="O52" s="50"/>
    </row>
    <row r="53" spans="2:16" x14ac:dyDescent="0.15">
      <c r="B53" s="48"/>
      <c r="C53" s="47" t="s">
        <v>109</v>
      </c>
      <c r="D53" s="98"/>
      <c r="E53" s="99"/>
      <c r="F53" s="99"/>
      <c r="G53" s="100"/>
      <c r="H53" s="48"/>
      <c r="I53" s="48"/>
      <c r="J53" s="48"/>
      <c r="K53" s="48"/>
      <c r="L53" s="48"/>
      <c r="M53" s="48"/>
      <c r="N53" s="48"/>
      <c r="O53" s="48"/>
    </row>
    <row r="54" spans="2:16" x14ac:dyDescent="0.15">
      <c r="B54" s="48"/>
      <c r="C54" s="48"/>
      <c r="D54" s="48"/>
      <c r="E54" s="48"/>
      <c r="F54" s="48"/>
      <c r="G54" s="48"/>
      <c r="H54" s="48"/>
      <c r="I54" s="48"/>
      <c r="J54" s="48"/>
      <c r="K54" s="48"/>
      <c r="L54" s="48"/>
      <c r="M54" s="48"/>
      <c r="N54" s="48"/>
      <c r="O54" s="48"/>
    </row>
    <row r="55" spans="2:16" x14ac:dyDescent="0.15">
      <c r="B55" s="48" t="s">
        <v>6</v>
      </c>
      <c r="C55" s="48"/>
      <c r="D55" s="48"/>
      <c r="E55" s="48"/>
      <c r="F55" s="48"/>
      <c r="G55" s="48"/>
      <c r="H55" s="48"/>
      <c r="I55" s="48"/>
      <c r="J55" s="48"/>
      <c r="K55" s="48"/>
      <c r="L55" s="48"/>
      <c r="M55" s="48"/>
      <c r="N55" s="48"/>
      <c r="O55" s="48"/>
    </row>
    <row r="56" spans="2:16" x14ac:dyDescent="0.15">
      <c r="B56" s="48"/>
      <c r="C56" s="48" t="s">
        <v>40</v>
      </c>
      <c r="D56" s="48"/>
      <c r="E56" s="48"/>
      <c r="F56" s="48" t="s">
        <v>1</v>
      </c>
      <c r="G56" s="48"/>
      <c r="H56" s="48"/>
      <c r="I56" s="48"/>
      <c r="J56" s="48"/>
      <c r="K56" s="48"/>
      <c r="L56" s="48"/>
      <c r="M56" s="48"/>
      <c r="N56" s="47" t="s">
        <v>1</v>
      </c>
      <c r="O56" s="74" t="e">
        <f>((O57+O58)*O59)</f>
        <v>#DIV/0!</v>
      </c>
    </row>
    <row r="57" spans="2:16" x14ac:dyDescent="0.15">
      <c r="B57" s="47" t="s">
        <v>45</v>
      </c>
      <c r="C57" s="48" t="s">
        <v>43</v>
      </c>
      <c r="D57" s="48"/>
      <c r="E57" s="48"/>
      <c r="F57" s="48"/>
      <c r="G57" s="48"/>
      <c r="H57" s="48" t="s">
        <v>7</v>
      </c>
      <c r="I57" s="48"/>
      <c r="J57" s="48"/>
      <c r="K57" s="48"/>
      <c r="L57" s="48"/>
      <c r="M57" s="48"/>
      <c r="N57" s="47" t="s">
        <v>7</v>
      </c>
      <c r="O57" s="74" t="e">
        <f>O39</f>
        <v>#DIV/0!</v>
      </c>
    </row>
    <row r="58" spans="2:16" x14ac:dyDescent="0.15">
      <c r="B58" s="47" t="s">
        <v>48</v>
      </c>
      <c r="C58" s="48" t="s">
        <v>42</v>
      </c>
      <c r="D58" s="48"/>
      <c r="E58" s="48"/>
      <c r="F58" s="48"/>
      <c r="G58" s="48"/>
      <c r="H58" s="48" t="s">
        <v>7</v>
      </c>
      <c r="I58" s="48"/>
      <c r="J58" s="48"/>
      <c r="K58" s="48"/>
      <c r="L58" s="48"/>
      <c r="M58" s="48"/>
      <c r="N58" s="47" t="s">
        <v>7</v>
      </c>
      <c r="O58" s="74" t="e">
        <f>O40</f>
        <v>#DIV/0!</v>
      </c>
    </row>
    <row r="59" spans="2:16" x14ac:dyDescent="0.15">
      <c r="B59" s="47" t="s">
        <v>8</v>
      </c>
      <c r="C59" s="48" t="s">
        <v>4</v>
      </c>
      <c r="D59" s="48"/>
      <c r="E59" s="48"/>
      <c r="F59" s="48" t="s">
        <v>5</v>
      </c>
      <c r="G59" s="48"/>
      <c r="N59" s="47" t="s">
        <v>1</v>
      </c>
      <c r="O59" s="50"/>
      <c r="P59" s="51"/>
    </row>
    <row r="60" spans="2:16" x14ac:dyDescent="0.15">
      <c r="B60" s="51"/>
      <c r="C60" s="47" t="s">
        <v>109</v>
      </c>
      <c r="D60" s="98"/>
      <c r="E60" s="99"/>
      <c r="F60" s="99"/>
      <c r="G60" s="100"/>
      <c r="H60" s="51"/>
      <c r="I60" s="51"/>
      <c r="J60" s="51"/>
      <c r="K60" s="51"/>
      <c r="L60" s="51"/>
      <c r="M60" s="51"/>
      <c r="N60" s="51"/>
      <c r="O60" s="51"/>
      <c r="P60" s="51"/>
    </row>
    <row r="61" spans="2:16" x14ac:dyDescent="0.15">
      <c r="B61" s="51"/>
      <c r="C61" s="51"/>
      <c r="D61" s="51"/>
      <c r="E61" s="51"/>
      <c r="F61" s="51"/>
      <c r="G61" s="51"/>
      <c r="H61" s="51"/>
      <c r="I61" s="51"/>
      <c r="J61" s="51"/>
      <c r="K61" s="51"/>
      <c r="L61" s="51"/>
      <c r="M61" s="51"/>
      <c r="N61" s="51"/>
      <c r="O61" s="51"/>
      <c r="P61" s="51"/>
    </row>
    <row r="62" spans="2:16" x14ac:dyDescent="0.15">
      <c r="B62" s="52"/>
      <c r="C62" s="51"/>
      <c r="D62" s="51"/>
      <c r="E62" s="51"/>
      <c r="F62" s="51"/>
      <c r="G62" s="51"/>
      <c r="H62" s="51"/>
      <c r="I62" s="51"/>
      <c r="J62" s="51"/>
      <c r="K62" s="51"/>
      <c r="L62" s="51"/>
      <c r="M62" s="51"/>
      <c r="N62" s="51"/>
      <c r="O62" s="51"/>
      <c r="P62" s="51"/>
    </row>
    <row r="63" spans="2:16" x14ac:dyDescent="0.15">
      <c r="B63" s="51"/>
      <c r="C63" s="51"/>
      <c r="D63" s="51"/>
      <c r="E63" s="51"/>
      <c r="F63" s="51"/>
      <c r="G63" s="51"/>
      <c r="H63" s="51"/>
      <c r="I63" s="51"/>
      <c r="J63" s="51"/>
      <c r="K63" s="51"/>
      <c r="L63" s="51"/>
      <c r="M63" s="51"/>
      <c r="N63" s="51"/>
      <c r="O63" s="51"/>
      <c r="P63" s="51"/>
    </row>
    <row r="64" spans="2:16" x14ac:dyDescent="0.15">
      <c r="B64" s="51"/>
      <c r="C64" s="51"/>
      <c r="D64" s="51"/>
      <c r="E64" s="51"/>
      <c r="F64" s="51"/>
      <c r="G64" s="51"/>
      <c r="H64" s="51"/>
      <c r="I64" s="51"/>
      <c r="J64" s="51"/>
      <c r="K64" s="51"/>
      <c r="L64" s="51"/>
      <c r="M64" s="51"/>
      <c r="N64" s="51"/>
      <c r="O64" s="51"/>
      <c r="P64" s="51"/>
    </row>
    <row r="65" spans="2:16" x14ac:dyDescent="0.15">
      <c r="B65" s="51"/>
      <c r="C65" s="51"/>
      <c r="D65" s="51"/>
      <c r="E65" s="51"/>
      <c r="F65" s="51"/>
      <c r="G65" s="51"/>
      <c r="H65" s="51"/>
      <c r="I65" s="51"/>
      <c r="J65" s="51"/>
      <c r="K65" s="51"/>
      <c r="L65" s="51"/>
      <c r="M65" s="51"/>
      <c r="N65" s="51"/>
      <c r="O65" s="51"/>
      <c r="P65" s="51"/>
    </row>
    <row r="66" spans="2:16" x14ac:dyDescent="0.15">
      <c r="B66" s="51"/>
      <c r="C66" s="51"/>
      <c r="D66" s="51"/>
      <c r="E66" s="51"/>
      <c r="F66" s="51"/>
      <c r="G66" s="51"/>
      <c r="H66" s="51"/>
      <c r="I66" s="51"/>
      <c r="J66" s="51"/>
      <c r="K66" s="51"/>
      <c r="L66" s="51"/>
      <c r="M66" s="51"/>
      <c r="N66" s="51"/>
      <c r="O66" s="51"/>
      <c r="P66" s="51"/>
    </row>
    <row r="67" spans="2:16" x14ac:dyDescent="0.15">
      <c r="B67" s="51"/>
      <c r="C67" s="51"/>
      <c r="D67" s="51"/>
      <c r="E67" s="51"/>
      <c r="F67" s="51"/>
      <c r="G67" s="51"/>
      <c r="H67" s="51"/>
      <c r="I67" s="51"/>
      <c r="J67" s="51"/>
      <c r="K67" s="51"/>
      <c r="L67" s="51"/>
      <c r="M67" s="51"/>
      <c r="N67" s="51"/>
      <c r="O67" s="51"/>
      <c r="P67" s="51"/>
    </row>
    <row r="68" spans="2:16" x14ac:dyDescent="0.15">
      <c r="B68" s="51"/>
      <c r="C68" s="51"/>
      <c r="D68" s="51"/>
      <c r="E68" s="51"/>
      <c r="F68" s="51"/>
      <c r="G68" s="51"/>
      <c r="H68" s="51"/>
      <c r="I68" s="51"/>
      <c r="J68" s="51"/>
      <c r="K68" s="51"/>
      <c r="L68" s="51"/>
      <c r="M68" s="51"/>
      <c r="N68" s="51"/>
      <c r="O68" s="51"/>
      <c r="P68" s="51"/>
    </row>
    <row r="69" spans="2:16" x14ac:dyDescent="0.15">
      <c r="B69" s="51"/>
      <c r="C69" s="51"/>
      <c r="D69" s="51"/>
      <c r="E69" s="51"/>
      <c r="F69" s="51"/>
      <c r="G69" s="51"/>
      <c r="H69" s="51"/>
      <c r="I69" s="51"/>
      <c r="J69" s="51"/>
      <c r="K69" s="51"/>
      <c r="L69" s="51"/>
      <c r="M69" s="51"/>
      <c r="N69" s="51"/>
      <c r="O69" s="51"/>
      <c r="P69" s="51"/>
    </row>
    <row r="70" spans="2:16" x14ac:dyDescent="0.15">
      <c r="B70" s="51"/>
      <c r="C70" s="51"/>
      <c r="D70" s="51"/>
      <c r="E70" s="51"/>
      <c r="F70" s="51"/>
      <c r="G70" s="51"/>
      <c r="H70" s="51"/>
      <c r="I70" s="51"/>
      <c r="J70" s="51"/>
      <c r="K70" s="51"/>
      <c r="L70" s="51"/>
      <c r="M70" s="51"/>
      <c r="N70" s="51"/>
      <c r="O70" s="51"/>
      <c r="P70" s="51"/>
    </row>
    <row r="71" spans="2:16" x14ac:dyDescent="0.15">
      <c r="B71" s="51"/>
      <c r="C71" s="51"/>
      <c r="D71" s="51"/>
      <c r="E71" s="51"/>
      <c r="F71" s="51"/>
      <c r="G71" s="51"/>
      <c r="H71" s="51"/>
      <c r="I71" s="51"/>
      <c r="J71" s="51"/>
      <c r="K71" s="51"/>
      <c r="L71" s="51"/>
      <c r="M71" s="51"/>
      <c r="N71" s="51"/>
      <c r="O71" s="51"/>
      <c r="P71" s="51"/>
    </row>
    <row r="72" spans="2:16" x14ac:dyDescent="0.15">
      <c r="B72" s="51"/>
      <c r="C72" s="51"/>
      <c r="D72" s="51"/>
      <c r="E72" s="51"/>
      <c r="F72" s="51"/>
      <c r="G72" s="51"/>
      <c r="H72" s="51"/>
      <c r="I72" s="51"/>
      <c r="J72" s="51"/>
      <c r="K72" s="51"/>
      <c r="L72" s="51"/>
      <c r="M72" s="51"/>
      <c r="N72" s="51"/>
      <c r="O72" s="51"/>
      <c r="P72" s="51"/>
    </row>
    <row r="73" spans="2:16" x14ac:dyDescent="0.15">
      <c r="B73" s="51"/>
      <c r="C73" s="51"/>
      <c r="D73" s="51"/>
      <c r="E73" s="51"/>
      <c r="F73" s="51"/>
      <c r="G73" s="51"/>
      <c r="H73" s="51"/>
      <c r="I73" s="51"/>
      <c r="J73" s="51"/>
      <c r="K73" s="51"/>
      <c r="L73" s="51"/>
      <c r="M73" s="51"/>
      <c r="N73" s="51"/>
      <c r="O73" s="51"/>
      <c r="P73" s="51"/>
    </row>
    <row r="74" spans="2:16" x14ac:dyDescent="0.15">
      <c r="B74" s="51"/>
      <c r="C74" s="51"/>
      <c r="D74" s="51"/>
      <c r="E74" s="51"/>
      <c r="F74" s="51"/>
      <c r="G74" s="51"/>
      <c r="H74" s="51"/>
      <c r="I74" s="51"/>
      <c r="J74" s="51"/>
      <c r="K74" s="51"/>
      <c r="L74" s="51"/>
      <c r="M74" s="51"/>
      <c r="N74" s="51"/>
      <c r="O74" s="51"/>
      <c r="P74" s="51"/>
    </row>
    <row r="75" spans="2:16" x14ac:dyDescent="0.15">
      <c r="B75" s="51"/>
      <c r="C75" s="51"/>
      <c r="D75" s="51"/>
      <c r="E75" s="51"/>
      <c r="F75" s="51"/>
      <c r="G75" s="51"/>
      <c r="H75" s="51"/>
      <c r="I75" s="51"/>
      <c r="J75" s="51"/>
      <c r="K75" s="51"/>
      <c r="L75" s="51"/>
      <c r="M75" s="51"/>
      <c r="N75" s="51"/>
      <c r="O75" s="51"/>
      <c r="P75" s="51"/>
    </row>
  </sheetData>
  <sheetProtection algorithmName="SHA-512" hashValue="q907tQxhHwqDE5ObO3P8Da3Oa2VgtYtyvZATgl4JSzF6Z+fKKH3Jt/eadvH4oeH0x49REezvLqdRPymLQTLZXw==" saltValue="3Vf61UXqvW/7VfgodMT8pw==" spinCount="100000" sheet="1" objects="1" scenarios="1"/>
  <mergeCells count="22">
    <mergeCell ref="C8:J8"/>
    <mergeCell ref="C4:J4"/>
    <mergeCell ref="B5:B7"/>
    <mergeCell ref="D5:J5"/>
    <mergeCell ref="D6:F6"/>
    <mergeCell ref="H6:J6"/>
    <mergeCell ref="L33:N33"/>
    <mergeCell ref="C37:D37"/>
    <mergeCell ref="G37:H37"/>
    <mergeCell ref="J37:K37"/>
    <mergeCell ref="B23:B26"/>
    <mergeCell ref="D23:F23"/>
    <mergeCell ref="H23:J23"/>
    <mergeCell ref="L23:N23"/>
    <mergeCell ref="C27:D27"/>
    <mergeCell ref="G27:H27"/>
    <mergeCell ref="J27:K27"/>
    <mergeCell ref="D53:G53"/>
    <mergeCell ref="D60:G60"/>
    <mergeCell ref="B33:B36"/>
    <mergeCell ref="D33:F33"/>
    <mergeCell ref="H33:J33"/>
  </mergeCells>
  <phoneticPr fontId="1"/>
  <printOptions horizontalCentered="1"/>
  <pageMargins left="0.23622047244094491" right="0.23622047244094491" top="0.74803149606299213" bottom="0.74803149606299213" header="0.31496062992125984" footer="0.31496062992125984"/>
  <pageSetup paperSize="9" scale="90" orientation="landscape" r:id="rId1"/>
  <rowBreaks count="1" manualBreakCount="1">
    <brk id="4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56"/>
  <sheetViews>
    <sheetView view="pageBreakPreview" zoomScaleNormal="100" zoomScaleSheetLayoutView="100" workbookViewId="0">
      <selection activeCell="B2" sqref="B2"/>
    </sheetView>
  </sheetViews>
  <sheetFormatPr defaultColWidth="8.875" defaultRowHeight="12" x14ac:dyDescent="0.15"/>
  <cols>
    <col min="1" max="1" width="3.375" style="48" customWidth="1"/>
    <col min="2" max="2" width="22.5" style="48" customWidth="1"/>
    <col min="3" max="14" width="8.875" style="48"/>
    <col min="15" max="15" width="3" style="48" customWidth="1"/>
    <col min="16" max="16" width="8.875" style="48" customWidth="1"/>
    <col min="17" max="16384" width="8.875" style="48"/>
  </cols>
  <sheetData>
    <row r="2" spans="2:14" s="53" customFormat="1" ht="19.5" customHeight="1" x14ac:dyDescent="0.15">
      <c r="B2" s="60" t="s">
        <v>146</v>
      </c>
      <c r="C2" s="61"/>
      <c r="D2" s="61"/>
      <c r="E2" s="61"/>
      <c r="F2" s="61"/>
      <c r="G2" s="61"/>
      <c r="H2" s="61"/>
      <c r="I2" s="61"/>
    </row>
    <row r="3" spans="2:14" s="53" customFormat="1" ht="15.6" customHeight="1" x14ac:dyDescent="0.15">
      <c r="B3" s="1"/>
    </row>
    <row r="5" spans="2:14" s="24" customFormat="1" x14ac:dyDescent="0.15">
      <c r="B5" s="3" t="s">
        <v>51</v>
      </c>
      <c r="C5" s="76"/>
      <c r="D5" s="76"/>
      <c r="E5" s="76"/>
      <c r="F5" s="76"/>
      <c r="G5" s="76"/>
      <c r="H5" s="76"/>
      <c r="I5" s="76"/>
      <c r="J5" s="76"/>
      <c r="K5" s="54"/>
      <c r="L5" s="54"/>
      <c r="M5" s="54"/>
    </row>
    <row r="6" spans="2:14" s="24" customFormat="1" x14ac:dyDescent="0.15">
      <c r="B6" s="77" t="s">
        <v>52</v>
      </c>
      <c r="C6" s="3" t="s">
        <v>53</v>
      </c>
      <c r="D6" s="76"/>
      <c r="E6" s="80"/>
      <c r="F6" s="80"/>
      <c r="G6" s="80"/>
      <c r="H6" s="80"/>
      <c r="I6" s="80"/>
      <c r="J6" s="80"/>
      <c r="K6" s="54"/>
      <c r="L6" s="54"/>
      <c r="M6" s="54"/>
    </row>
    <row r="7" spans="2:14" s="24" customFormat="1" x14ac:dyDescent="0.15">
      <c r="B7" s="78"/>
      <c r="C7" s="3" t="s">
        <v>66</v>
      </c>
      <c r="D7" s="81"/>
      <c r="E7" s="82"/>
      <c r="F7" s="83"/>
      <c r="G7" s="3" t="s">
        <v>67</v>
      </c>
      <c r="H7" s="82"/>
      <c r="I7" s="82"/>
      <c r="J7" s="83"/>
      <c r="K7" s="54"/>
      <c r="L7" s="54"/>
      <c r="M7" s="54"/>
    </row>
    <row r="8" spans="2:14" s="24" customFormat="1" x14ac:dyDescent="0.15">
      <c r="B8" s="105"/>
      <c r="C8" s="3" t="s">
        <v>68</v>
      </c>
      <c r="D8" s="8"/>
      <c r="E8" s="9" t="s">
        <v>69</v>
      </c>
      <c r="F8" s="10"/>
      <c r="G8" s="11"/>
      <c r="H8" s="10"/>
      <c r="I8" s="10"/>
      <c r="J8" s="12"/>
      <c r="K8" s="54"/>
      <c r="L8" s="54"/>
      <c r="M8" s="13"/>
      <c r="N8" s="14" t="s">
        <v>113</v>
      </c>
    </row>
    <row r="9" spans="2:14" s="24" customFormat="1" x14ac:dyDescent="0.15">
      <c r="B9" s="15" t="s">
        <v>70</v>
      </c>
      <c r="C9" s="84"/>
      <c r="D9" s="106"/>
      <c r="E9" s="106"/>
      <c r="F9" s="106"/>
      <c r="G9" s="106"/>
      <c r="H9" s="106"/>
      <c r="I9" s="106"/>
      <c r="J9" s="107"/>
      <c r="K9" s="54"/>
      <c r="L9" s="54"/>
      <c r="M9" s="62"/>
      <c r="N9" s="16" t="s">
        <v>114</v>
      </c>
    </row>
    <row r="11" spans="2:14" x14ac:dyDescent="0.15">
      <c r="B11" s="46" t="s">
        <v>122</v>
      </c>
    </row>
    <row r="12" spans="2:14" x14ac:dyDescent="0.15">
      <c r="B12" s="47" t="s">
        <v>2</v>
      </c>
      <c r="C12" s="48" t="s">
        <v>0</v>
      </c>
      <c r="M12" s="47" t="s">
        <v>1</v>
      </c>
      <c r="N12" s="63" t="e">
        <f>ROUNDDOWN(N33-N45,0)</f>
        <v>#DIV/0!</v>
      </c>
    </row>
    <row r="13" spans="2:14" x14ac:dyDescent="0.15">
      <c r="B13" s="47"/>
      <c r="C13" s="48" t="s">
        <v>12</v>
      </c>
    </row>
    <row r="14" spans="2:14" x14ac:dyDescent="0.15">
      <c r="B14" s="47" t="s">
        <v>17</v>
      </c>
      <c r="C14" s="48" t="s">
        <v>13</v>
      </c>
      <c r="M14" s="47"/>
    </row>
    <row r="15" spans="2:14" x14ac:dyDescent="0.15">
      <c r="B15" s="47" t="s">
        <v>18</v>
      </c>
      <c r="C15" s="48" t="s">
        <v>14</v>
      </c>
      <c r="M15" s="47"/>
    </row>
    <row r="16" spans="2:14" x14ac:dyDescent="0.15">
      <c r="B16" s="47" t="s">
        <v>15</v>
      </c>
      <c r="C16" s="48" t="s">
        <v>19</v>
      </c>
      <c r="M16" s="47"/>
    </row>
    <row r="17" spans="2:14" x14ac:dyDescent="0.15">
      <c r="B17" s="47" t="s">
        <v>16</v>
      </c>
      <c r="C17" s="48" t="s">
        <v>20</v>
      </c>
      <c r="M17" s="47"/>
    </row>
    <row r="19" spans="2:14" x14ac:dyDescent="0.15">
      <c r="B19" s="55" t="s">
        <v>21</v>
      </c>
    </row>
    <row r="20" spans="2:14" x14ac:dyDescent="0.15">
      <c r="B20" s="55"/>
    </row>
    <row r="21" spans="2:14" x14ac:dyDescent="0.15">
      <c r="B21" s="55"/>
    </row>
    <row r="22" spans="2:14" x14ac:dyDescent="0.15">
      <c r="B22" s="47" t="s">
        <v>11</v>
      </c>
      <c r="C22" s="48" t="s">
        <v>9</v>
      </c>
      <c r="M22" s="47" t="s">
        <v>116</v>
      </c>
      <c r="N22" s="64">
        <f>(N24*N25/1000)</f>
        <v>0</v>
      </c>
    </row>
    <row r="23" spans="2:14" x14ac:dyDescent="0.15">
      <c r="C23" s="48" t="s">
        <v>25</v>
      </c>
    </row>
    <row r="24" spans="2:14" x14ac:dyDescent="0.15">
      <c r="M24" s="47" t="s">
        <v>10</v>
      </c>
      <c r="N24" s="56"/>
    </row>
    <row r="25" spans="2:14" x14ac:dyDescent="0.15">
      <c r="M25" s="47" t="s">
        <v>27</v>
      </c>
      <c r="N25" s="57"/>
    </row>
    <row r="27" spans="2:14" x14ac:dyDescent="0.15">
      <c r="B27" s="47" t="s">
        <v>23</v>
      </c>
      <c r="C27" s="48" t="s">
        <v>22</v>
      </c>
      <c r="E27" s="48" t="s">
        <v>7</v>
      </c>
      <c r="N27" s="64">
        <f>(N29*N30/1000)</f>
        <v>0</v>
      </c>
    </row>
    <row r="28" spans="2:14" x14ac:dyDescent="0.15">
      <c r="C28" s="48" t="s">
        <v>26</v>
      </c>
    </row>
    <row r="29" spans="2:14" x14ac:dyDescent="0.15">
      <c r="M29" s="47" t="s">
        <v>24</v>
      </c>
      <c r="N29" s="56"/>
    </row>
    <row r="30" spans="2:14" x14ac:dyDescent="0.15">
      <c r="M30" s="47" t="s">
        <v>28</v>
      </c>
      <c r="N30" s="57"/>
    </row>
    <row r="32" spans="2:14" x14ac:dyDescent="0.15">
      <c r="B32" s="48" t="s">
        <v>3</v>
      </c>
    </row>
    <row r="33" spans="2:15" x14ac:dyDescent="0.15">
      <c r="C33" s="48" t="s">
        <v>29</v>
      </c>
      <c r="M33" s="47" t="s">
        <v>1</v>
      </c>
      <c r="N33" s="65" t="e">
        <f>((N34+N37)*N41)</f>
        <v>#DIV/0!</v>
      </c>
    </row>
    <row r="34" spans="2:15" x14ac:dyDescent="0.15">
      <c r="C34" s="48" t="s">
        <v>38</v>
      </c>
      <c r="M34" s="47" t="s">
        <v>7</v>
      </c>
      <c r="N34" s="66" t="e">
        <f>(N22/N36)</f>
        <v>#DIV/0!</v>
      </c>
    </row>
    <row r="35" spans="2:15" x14ac:dyDescent="0.15">
      <c r="B35" s="47" t="s">
        <v>30</v>
      </c>
      <c r="C35" s="48" t="s">
        <v>31</v>
      </c>
      <c r="O35" s="58"/>
    </row>
    <row r="36" spans="2:15" x14ac:dyDescent="0.15">
      <c r="B36" s="47" t="s">
        <v>32</v>
      </c>
      <c r="C36" s="48" t="s">
        <v>33</v>
      </c>
      <c r="M36" s="47"/>
      <c r="N36" s="56"/>
    </row>
    <row r="37" spans="2:15" x14ac:dyDescent="0.15">
      <c r="B37" s="47"/>
      <c r="C37" s="48" t="s">
        <v>39</v>
      </c>
      <c r="M37" s="47" t="s">
        <v>7</v>
      </c>
      <c r="N37" s="66" t="e">
        <f>N27/N40</f>
        <v>#DIV/0!</v>
      </c>
    </row>
    <row r="39" spans="2:15" x14ac:dyDescent="0.15">
      <c r="B39" s="47" t="s">
        <v>34</v>
      </c>
      <c r="C39" s="48" t="s">
        <v>37</v>
      </c>
    </row>
    <row r="40" spans="2:15" x14ac:dyDescent="0.15">
      <c r="B40" s="47" t="s">
        <v>35</v>
      </c>
      <c r="C40" s="48" t="s">
        <v>36</v>
      </c>
      <c r="M40" s="47"/>
      <c r="N40" s="56"/>
    </row>
    <row r="41" spans="2:15" x14ac:dyDescent="0.15">
      <c r="B41" s="47" t="s">
        <v>8</v>
      </c>
      <c r="C41" s="48" t="s">
        <v>4</v>
      </c>
      <c r="M41" s="47" t="s">
        <v>5</v>
      </c>
      <c r="N41" s="59"/>
    </row>
    <row r="42" spans="2:15" x14ac:dyDescent="0.15">
      <c r="E42" s="47" t="s">
        <v>109</v>
      </c>
      <c r="F42" s="98"/>
      <c r="G42" s="99"/>
      <c r="H42" s="99"/>
      <c r="I42" s="100"/>
    </row>
    <row r="44" spans="2:15" x14ac:dyDescent="0.15">
      <c r="B44" s="48" t="s">
        <v>6</v>
      </c>
    </row>
    <row r="45" spans="2:15" x14ac:dyDescent="0.15">
      <c r="C45" s="48" t="s">
        <v>40</v>
      </c>
      <c r="M45" s="47" t="s">
        <v>1</v>
      </c>
      <c r="N45" s="63" t="e">
        <f>(N46+N50)*N53</f>
        <v>#DIV/0!</v>
      </c>
    </row>
    <row r="46" spans="2:15" x14ac:dyDescent="0.15">
      <c r="C46" s="48" t="s">
        <v>44</v>
      </c>
      <c r="M46" s="47" t="s">
        <v>7</v>
      </c>
      <c r="N46" s="66" t="e">
        <f>(N22/N48)</f>
        <v>#DIV/0!</v>
      </c>
    </row>
    <row r="47" spans="2:15" x14ac:dyDescent="0.15">
      <c r="B47" s="47" t="s">
        <v>45</v>
      </c>
      <c r="C47" s="48" t="s">
        <v>43</v>
      </c>
      <c r="O47" s="58"/>
    </row>
    <row r="48" spans="2:15" x14ac:dyDescent="0.15">
      <c r="B48" s="47" t="s">
        <v>46</v>
      </c>
      <c r="C48" s="48" t="s">
        <v>47</v>
      </c>
      <c r="M48" s="47"/>
      <c r="N48" s="56"/>
    </row>
    <row r="50" spans="2:15" x14ac:dyDescent="0.15">
      <c r="C50" s="48" t="s">
        <v>41</v>
      </c>
      <c r="M50" s="47" t="s">
        <v>7</v>
      </c>
      <c r="N50" s="66" t="e">
        <f>(N52/N27)</f>
        <v>#DIV/0!</v>
      </c>
    </row>
    <row r="51" spans="2:15" x14ac:dyDescent="0.15">
      <c r="B51" s="47" t="s">
        <v>48</v>
      </c>
      <c r="C51" s="48" t="s">
        <v>42</v>
      </c>
      <c r="O51" s="58"/>
    </row>
    <row r="52" spans="2:15" x14ac:dyDescent="0.15">
      <c r="B52" s="47" t="s">
        <v>49</v>
      </c>
      <c r="C52" s="48" t="s">
        <v>50</v>
      </c>
      <c r="M52" s="47"/>
      <c r="N52" s="56"/>
    </row>
    <row r="53" spans="2:15" x14ac:dyDescent="0.15">
      <c r="B53" s="47" t="s">
        <v>8</v>
      </c>
      <c r="C53" s="48" t="s">
        <v>4</v>
      </c>
      <c r="I53" s="47"/>
      <c r="M53" s="47" t="s">
        <v>5</v>
      </c>
      <c r="N53" s="59"/>
    </row>
    <row r="54" spans="2:15" x14ac:dyDescent="0.15">
      <c r="E54" s="47" t="s">
        <v>109</v>
      </c>
      <c r="F54" s="98"/>
      <c r="G54" s="99"/>
      <c r="H54" s="99"/>
      <c r="I54" s="100"/>
    </row>
    <row r="56" spans="2:15" x14ac:dyDescent="0.15">
      <c r="B56" s="55"/>
    </row>
  </sheetData>
  <sheetProtection algorithmName="SHA-512" hashValue="w7F9G+tQ2QMwQFaLXTOrzPpvskHfjya3wMxg6SyjrXy7+JkhtkzGPlnZtiGEoEjC9S50vPyRJREyM2BHdSqz2g==" saltValue="+8M0eDgb2XOgTVKJ4H3vVg==" spinCount="100000" sheet="1" objects="1" scenarios="1"/>
  <mergeCells count="8">
    <mergeCell ref="C5:J5"/>
    <mergeCell ref="F54:I54"/>
    <mergeCell ref="B6:B8"/>
    <mergeCell ref="D6:J6"/>
    <mergeCell ref="D7:F7"/>
    <mergeCell ref="H7:J7"/>
    <mergeCell ref="C9:J9"/>
    <mergeCell ref="F42:I42"/>
  </mergeCells>
  <phoneticPr fontId="1"/>
  <pageMargins left="0.23622047244094491" right="0.23622047244094491" top="0.74803149606299213" bottom="0.74803149606299213" header="0.31496062992125984" footer="0.31496062992125984"/>
  <pageSetup paperSize="9" orientation="landscape" r:id="rId1"/>
  <rowBreaks count="1" manualBreakCount="1">
    <brk id="3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27123-7CF2-43A1-8E9A-8B57A3FD1E5A}">
  <dimension ref="B2:O56"/>
  <sheetViews>
    <sheetView view="pageBreakPreview" zoomScaleNormal="100" zoomScaleSheetLayoutView="100" workbookViewId="0">
      <selection activeCell="B2" sqref="B2"/>
    </sheetView>
  </sheetViews>
  <sheetFormatPr defaultColWidth="8.875" defaultRowHeight="12" x14ac:dyDescent="0.15"/>
  <cols>
    <col min="1" max="1" width="3.375" style="48" customWidth="1"/>
    <col min="2" max="2" width="22.5" style="48" customWidth="1"/>
    <col min="3" max="14" width="8.875" style="48"/>
    <col min="15" max="15" width="3" style="48" customWidth="1"/>
    <col min="16" max="16" width="8.875" style="48" customWidth="1"/>
    <col min="17" max="16384" width="8.875" style="48"/>
  </cols>
  <sheetData>
    <row r="2" spans="2:14" s="53" customFormat="1" ht="20.25" customHeight="1" x14ac:dyDescent="0.15">
      <c r="B2" s="60" t="s">
        <v>146</v>
      </c>
      <c r="C2" s="61"/>
      <c r="D2" s="61"/>
      <c r="E2" s="61"/>
      <c r="F2" s="61"/>
      <c r="G2" s="61"/>
      <c r="H2" s="61"/>
    </row>
    <row r="3" spans="2:14" s="53" customFormat="1" ht="15.6" customHeight="1" x14ac:dyDescent="0.15">
      <c r="B3" s="1"/>
    </row>
    <row r="5" spans="2:14" s="24" customFormat="1" x14ac:dyDescent="0.15">
      <c r="B5" s="3" t="s">
        <v>51</v>
      </c>
      <c r="C5" s="76"/>
      <c r="D5" s="76"/>
      <c r="E5" s="76"/>
      <c r="F5" s="76"/>
      <c r="G5" s="76"/>
      <c r="H5" s="76"/>
      <c r="I5" s="76"/>
      <c r="J5" s="76"/>
      <c r="K5" s="54"/>
      <c r="L5" s="54"/>
      <c r="M5" s="54"/>
    </row>
    <row r="6" spans="2:14" s="24" customFormat="1" x14ac:dyDescent="0.15">
      <c r="B6" s="77" t="s">
        <v>52</v>
      </c>
      <c r="C6" s="3" t="s">
        <v>53</v>
      </c>
      <c r="D6" s="76"/>
      <c r="E6" s="80"/>
      <c r="F6" s="80"/>
      <c r="G6" s="80"/>
      <c r="H6" s="80"/>
      <c r="I6" s="80"/>
      <c r="J6" s="80"/>
      <c r="K6" s="54"/>
      <c r="L6" s="54"/>
      <c r="M6" s="54"/>
    </row>
    <row r="7" spans="2:14" s="24" customFormat="1" x14ac:dyDescent="0.15">
      <c r="B7" s="78"/>
      <c r="C7" s="3" t="s">
        <v>66</v>
      </c>
      <c r="D7" s="81"/>
      <c r="E7" s="82"/>
      <c r="F7" s="83"/>
      <c r="G7" s="3" t="s">
        <v>67</v>
      </c>
      <c r="H7" s="82"/>
      <c r="I7" s="82"/>
      <c r="J7" s="83"/>
      <c r="K7" s="54"/>
      <c r="L7" s="54"/>
      <c r="M7" s="54"/>
    </row>
    <row r="8" spans="2:14" s="24" customFormat="1" x14ac:dyDescent="0.15">
      <c r="B8" s="105"/>
      <c r="C8" s="3" t="s">
        <v>68</v>
      </c>
      <c r="D8" s="8"/>
      <c r="E8" s="9" t="s">
        <v>69</v>
      </c>
      <c r="F8" s="10"/>
      <c r="G8" s="11"/>
      <c r="H8" s="10"/>
      <c r="I8" s="10"/>
      <c r="J8" s="12"/>
      <c r="K8" s="54"/>
      <c r="L8" s="54"/>
      <c r="M8" s="13"/>
      <c r="N8" s="14" t="s">
        <v>113</v>
      </c>
    </row>
    <row r="9" spans="2:14" s="24" customFormat="1" x14ac:dyDescent="0.15">
      <c r="B9" s="15" t="s">
        <v>70</v>
      </c>
      <c r="C9" s="84"/>
      <c r="D9" s="106"/>
      <c r="E9" s="106"/>
      <c r="F9" s="106"/>
      <c r="G9" s="106"/>
      <c r="H9" s="106"/>
      <c r="I9" s="106"/>
      <c r="J9" s="107"/>
      <c r="K9" s="54"/>
      <c r="L9" s="54"/>
      <c r="M9" s="62"/>
      <c r="N9" s="16" t="s">
        <v>114</v>
      </c>
    </row>
    <row r="11" spans="2:14" x14ac:dyDescent="0.15">
      <c r="B11" s="46" t="s">
        <v>125</v>
      </c>
    </row>
    <row r="12" spans="2:14" x14ac:dyDescent="0.15">
      <c r="B12" s="47" t="s">
        <v>2</v>
      </c>
      <c r="C12" s="48" t="s">
        <v>0</v>
      </c>
      <c r="M12" s="47" t="s">
        <v>1</v>
      </c>
      <c r="N12" s="63" t="e">
        <f>ROUNDDOWN(N33-N45,0)</f>
        <v>#DIV/0!</v>
      </c>
    </row>
    <row r="13" spans="2:14" x14ac:dyDescent="0.15">
      <c r="B13" s="47"/>
      <c r="C13" s="48" t="s">
        <v>12</v>
      </c>
    </row>
    <row r="14" spans="2:14" x14ac:dyDescent="0.15">
      <c r="B14" s="47" t="s">
        <v>134</v>
      </c>
      <c r="C14" s="48" t="s">
        <v>136</v>
      </c>
      <c r="M14" s="47"/>
    </row>
    <row r="15" spans="2:14" x14ac:dyDescent="0.15">
      <c r="B15" s="47" t="s">
        <v>18</v>
      </c>
      <c r="C15" s="48" t="s">
        <v>14</v>
      </c>
      <c r="M15" s="47"/>
    </row>
    <row r="16" spans="2:14" x14ac:dyDescent="0.15">
      <c r="B16" s="47" t="s">
        <v>135</v>
      </c>
      <c r="C16" s="48" t="s">
        <v>137</v>
      </c>
      <c r="M16" s="47"/>
    </row>
    <row r="17" spans="2:14" x14ac:dyDescent="0.15">
      <c r="B17" s="47" t="s">
        <v>16</v>
      </c>
      <c r="C17" s="48" t="s">
        <v>20</v>
      </c>
      <c r="M17" s="47"/>
    </row>
    <row r="19" spans="2:14" x14ac:dyDescent="0.15">
      <c r="B19" s="55" t="s">
        <v>21</v>
      </c>
    </row>
    <row r="20" spans="2:14" x14ac:dyDescent="0.15">
      <c r="B20" s="55"/>
    </row>
    <row r="21" spans="2:14" x14ac:dyDescent="0.15">
      <c r="B21" s="55"/>
    </row>
    <row r="22" spans="2:14" x14ac:dyDescent="0.15">
      <c r="B22" s="47" t="s">
        <v>11</v>
      </c>
      <c r="C22" s="48" t="s">
        <v>9</v>
      </c>
      <c r="M22" s="47" t="s">
        <v>116</v>
      </c>
      <c r="N22" s="64">
        <f>(N24*N25/1000)</f>
        <v>0</v>
      </c>
    </row>
    <row r="23" spans="2:14" x14ac:dyDescent="0.15">
      <c r="C23" s="48" t="s">
        <v>25</v>
      </c>
    </row>
    <row r="24" spans="2:14" x14ac:dyDescent="0.15">
      <c r="M24" s="47" t="s">
        <v>10</v>
      </c>
      <c r="N24" s="56"/>
    </row>
    <row r="25" spans="2:14" x14ac:dyDescent="0.15">
      <c r="M25" s="47" t="s">
        <v>27</v>
      </c>
      <c r="N25" s="57"/>
    </row>
    <row r="27" spans="2:14" x14ac:dyDescent="0.15">
      <c r="B27" s="47" t="s">
        <v>23</v>
      </c>
      <c r="C27" s="48" t="s">
        <v>22</v>
      </c>
      <c r="E27" s="48" t="s">
        <v>7</v>
      </c>
      <c r="N27" s="64">
        <f>(N29*N30/1000)</f>
        <v>0</v>
      </c>
    </row>
    <row r="28" spans="2:14" x14ac:dyDescent="0.15">
      <c r="C28" s="48" t="s">
        <v>26</v>
      </c>
    </row>
    <row r="29" spans="2:14" x14ac:dyDescent="0.15">
      <c r="M29" s="47" t="s">
        <v>24</v>
      </c>
      <c r="N29" s="56"/>
    </row>
    <row r="30" spans="2:14" x14ac:dyDescent="0.15">
      <c r="M30" s="47" t="s">
        <v>28</v>
      </c>
      <c r="N30" s="57"/>
    </row>
    <row r="32" spans="2:14" x14ac:dyDescent="0.15">
      <c r="B32" s="48" t="s">
        <v>128</v>
      </c>
    </row>
    <row r="33" spans="2:15" x14ac:dyDescent="0.15">
      <c r="C33" s="48" t="s">
        <v>129</v>
      </c>
      <c r="M33" s="47" t="s">
        <v>1</v>
      </c>
      <c r="N33" s="65" t="e">
        <f>((N34+N37)*N41)</f>
        <v>#DIV/0!</v>
      </c>
    </row>
    <row r="34" spans="2:15" x14ac:dyDescent="0.15">
      <c r="C34" s="48" t="s">
        <v>138</v>
      </c>
      <c r="M34" s="47" t="s">
        <v>7</v>
      </c>
      <c r="N34" s="66" t="e">
        <f>(N22/N36)</f>
        <v>#DIV/0!</v>
      </c>
    </row>
    <row r="35" spans="2:15" x14ac:dyDescent="0.15">
      <c r="B35" s="47" t="s">
        <v>130</v>
      </c>
      <c r="C35" s="48" t="s">
        <v>132</v>
      </c>
      <c r="O35" s="58"/>
    </row>
    <row r="36" spans="2:15" x14ac:dyDescent="0.15">
      <c r="B36" s="47" t="s">
        <v>139</v>
      </c>
      <c r="C36" s="48" t="s">
        <v>141</v>
      </c>
      <c r="M36" s="47"/>
      <c r="N36" s="56"/>
    </row>
    <row r="37" spans="2:15" x14ac:dyDescent="0.15">
      <c r="B37" s="47"/>
      <c r="C37" s="48" t="s">
        <v>140</v>
      </c>
      <c r="M37" s="47" t="s">
        <v>7</v>
      </c>
      <c r="N37" s="66" t="e">
        <f>N27/N40</f>
        <v>#DIV/0!</v>
      </c>
    </row>
    <row r="39" spans="2:15" x14ac:dyDescent="0.15">
      <c r="B39" s="47" t="s">
        <v>131</v>
      </c>
      <c r="C39" s="48" t="s">
        <v>133</v>
      </c>
    </row>
    <row r="40" spans="2:15" x14ac:dyDescent="0.15">
      <c r="B40" s="47" t="s">
        <v>142</v>
      </c>
      <c r="C40" s="48" t="s">
        <v>143</v>
      </c>
      <c r="M40" s="47"/>
      <c r="N40" s="56"/>
    </row>
    <row r="41" spans="2:15" x14ac:dyDescent="0.15">
      <c r="B41" s="47" t="s">
        <v>8</v>
      </c>
      <c r="C41" s="48" t="s">
        <v>4</v>
      </c>
      <c r="M41" s="47" t="s">
        <v>5</v>
      </c>
      <c r="N41" s="59"/>
    </row>
    <row r="42" spans="2:15" x14ac:dyDescent="0.15">
      <c r="E42" s="47" t="s">
        <v>109</v>
      </c>
      <c r="F42" s="98"/>
      <c r="G42" s="99"/>
      <c r="H42" s="99"/>
      <c r="I42" s="100"/>
    </row>
    <row r="44" spans="2:15" x14ac:dyDescent="0.15">
      <c r="B44" s="48" t="s">
        <v>6</v>
      </c>
    </row>
    <row r="45" spans="2:15" x14ac:dyDescent="0.15">
      <c r="C45" s="48" t="s">
        <v>40</v>
      </c>
      <c r="M45" s="47" t="s">
        <v>1</v>
      </c>
      <c r="N45" s="66" t="e">
        <f>(N46+N50)*N53</f>
        <v>#DIV/0!</v>
      </c>
    </row>
    <row r="46" spans="2:15" x14ac:dyDescent="0.15">
      <c r="C46" s="48" t="s">
        <v>44</v>
      </c>
      <c r="M46" s="47" t="s">
        <v>7</v>
      </c>
      <c r="N46" s="66" t="e">
        <f>(N22/N48)</f>
        <v>#DIV/0!</v>
      </c>
    </row>
    <row r="47" spans="2:15" x14ac:dyDescent="0.15">
      <c r="B47" s="47" t="s">
        <v>45</v>
      </c>
      <c r="C47" s="48" t="s">
        <v>43</v>
      </c>
      <c r="O47" s="58"/>
    </row>
    <row r="48" spans="2:15" x14ac:dyDescent="0.15">
      <c r="B48" s="47" t="s">
        <v>46</v>
      </c>
      <c r="C48" s="48" t="s">
        <v>47</v>
      </c>
      <c r="M48" s="47"/>
      <c r="N48" s="56"/>
    </row>
    <row r="50" spans="2:15" x14ac:dyDescent="0.15">
      <c r="C50" s="48" t="s">
        <v>41</v>
      </c>
      <c r="M50" s="47" t="s">
        <v>7</v>
      </c>
      <c r="N50" s="66" t="e">
        <f>(N52/N27)</f>
        <v>#DIV/0!</v>
      </c>
    </row>
    <row r="51" spans="2:15" x14ac:dyDescent="0.15">
      <c r="B51" s="47" t="s">
        <v>48</v>
      </c>
      <c r="C51" s="48" t="s">
        <v>42</v>
      </c>
      <c r="O51" s="58"/>
    </row>
    <row r="52" spans="2:15" x14ac:dyDescent="0.15">
      <c r="B52" s="47" t="s">
        <v>49</v>
      </c>
      <c r="C52" s="48" t="s">
        <v>50</v>
      </c>
      <c r="M52" s="47"/>
      <c r="N52" s="56"/>
    </row>
    <row r="53" spans="2:15" x14ac:dyDescent="0.15">
      <c r="B53" s="47" t="s">
        <v>8</v>
      </c>
      <c r="C53" s="48" t="s">
        <v>4</v>
      </c>
      <c r="I53" s="47"/>
      <c r="M53" s="47" t="s">
        <v>5</v>
      </c>
      <c r="N53" s="59"/>
    </row>
    <row r="54" spans="2:15" x14ac:dyDescent="0.15">
      <c r="E54" s="47" t="s">
        <v>109</v>
      </c>
      <c r="F54" s="98"/>
      <c r="G54" s="99"/>
      <c r="H54" s="99"/>
      <c r="I54" s="100"/>
    </row>
    <row r="56" spans="2:15" x14ac:dyDescent="0.15">
      <c r="B56" s="55"/>
    </row>
  </sheetData>
  <sheetProtection algorithmName="SHA-512" hashValue="yCkuUdSCJMinKQ/gYQkisug4katR+L3OJS/gIlxvqmLwdv77Il8sAuBKRm68xGgCAufsZnKwBd8Hg+uP5b+8/g==" saltValue="TFQc76SzRUeFaLH7f6NEUQ==" spinCount="100000" sheet="1" objects="1" scenarios="1"/>
  <mergeCells count="8">
    <mergeCell ref="F42:I42"/>
    <mergeCell ref="F54:I54"/>
    <mergeCell ref="C5:J5"/>
    <mergeCell ref="B6:B8"/>
    <mergeCell ref="D6:J6"/>
    <mergeCell ref="D7:F7"/>
    <mergeCell ref="H7:J7"/>
    <mergeCell ref="C9:J9"/>
  </mergeCells>
  <phoneticPr fontId="1"/>
  <pageMargins left="0.23622047244094491" right="0.23622047244094491" top="0.74803149606299213" bottom="0.74803149606299213" header="0.31496062992125984" footer="0.31496062992125984"/>
  <pageSetup paperSize="9" orientation="landscape" r:id="rId1"/>
  <rowBreaks count="1" manualBreakCount="1">
    <brk id="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エアコン(詳細版)(リファレンス)_記入例</vt:lpstr>
      <vt:lpstr>エアコン(詳細版)(リファレンス)_記入用</vt:lpstr>
      <vt:lpstr>エアコン(詳細版)(BaU)_記入用</vt:lpstr>
      <vt:lpstr>エアコン(簡易版)(リファレンス)_記入用</vt:lpstr>
      <vt:lpstr>エアコン(簡易版)(BaU)_記入用</vt:lpstr>
      <vt:lpstr>'エアコン(簡易版)(BaU)_記入用'!Print_Area</vt:lpstr>
      <vt:lpstr>'エアコン(簡易版)(リファレンス)_記入用'!Print_Area</vt:lpstr>
      <vt:lpstr>'エアコン(詳細版)(BaU)_記入用'!Print_Area</vt:lpstr>
      <vt:lpstr>'エアコン(詳細版)(リファレンス)_記入用'!Print_Area</vt:lpstr>
      <vt:lpstr>'エアコン(詳細版)(リファレンス)_記入例'!Print_Area</vt:lpstr>
      <vt:lpstr>'エアコン(簡易版)(BaU)_記入用'!Print_Titles</vt:lpstr>
      <vt:lpstr>'エアコン(簡易版)(リファレンス)_記入用'!Print_Titles</vt:lpstr>
      <vt:lpstr>'エアコン(詳細版)(BaU)_記入用'!Print_Titles</vt:lpstr>
      <vt:lpstr>'エアコン(詳細版)(リファレンス)_記入用'!Print_Titles</vt:lpstr>
      <vt:lpstr>'エアコン(詳細版)(リファレンス)_記入例'!Print_Titles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2022-04-05T02:28:35Z</dcterms:created>
  <dcterms:modified xsi:type="dcterms:W3CDTF">2026-04-22T01:50:42Z</dcterms:modified>
</cp:coreProperties>
</file>