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FBC0AB59-9513-4384-ABFD-77D11C2C75C4}" xr6:coauthVersionLast="47" xr6:coauthVersionMax="47" xr10:uidLastSave="{00000000-0000-0000-0000-000000000000}"/>
  <bookViews>
    <workbookView xWindow="-120" yWindow="-120" windowWidth="29040" windowHeight="15840" xr2:uid="{00000000-000D-0000-FFFF-FFFF00000000}"/>
  </bookViews>
  <sheets>
    <sheet name="冷凍機(チラー)(リファレンス)_記入例" sheetId="11" r:id="rId1"/>
    <sheet name="冷凍機(チラー)(リファレンス)_記入用" sheetId="12" r:id="rId2"/>
    <sheet name="冷凍機(チラー)(BaU)_記入用 " sheetId="13" r:id="rId3"/>
  </sheets>
  <definedNames>
    <definedName name="_xlnm.Print_Area" localSheetId="2">'冷凍機(チラー)(BaU)_記入用 '!$A$1:$S$53</definedName>
    <definedName name="_xlnm.Print_Area" localSheetId="1">'冷凍機(チラー)(リファレンス)_記入用'!$A$1:$S$52</definedName>
    <definedName name="_xlnm.Print_Area" localSheetId="0">'冷凍機(チラー)(リファレンス)_記入例'!$A$1:$S$52</definedName>
    <definedName name="_xlnm.Print_Titles" localSheetId="2">'冷凍機(チラー)(BaU)_記入用 '!$2:$2</definedName>
    <definedName name="_xlnm.Print_Titles" localSheetId="1">'冷凍機(チラー)(リファレンス)_記入用'!$2:$2</definedName>
    <definedName name="_xlnm.Print_Titles" localSheetId="0">'冷凍機(チラー)(リファレンス)_記入例'!$2:$2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2" i="13" l="1"/>
  <c r="Q37" i="13" s="1"/>
  <c r="Q36" i="13" s="1"/>
  <c r="Q14" i="13" s="1"/>
  <c r="Q28" i="13" l="1"/>
  <c r="Q27" i="13" s="1"/>
  <c r="Q13" i="13" l="1"/>
  <c r="Q11" i="13"/>
  <c r="F51" i="13" l="1"/>
  <c r="E51" i="13"/>
  <c r="Q51" i="13" s="1"/>
  <c r="Q52" i="13" s="1"/>
  <c r="P51" i="13"/>
  <c r="O51" i="13"/>
  <c r="N51" i="13"/>
  <c r="M51" i="13"/>
  <c r="L51" i="13"/>
  <c r="K51" i="13"/>
  <c r="J51" i="13"/>
  <c r="I51" i="13"/>
  <c r="H51" i="13"/>
  <c r="G51" i="13"/>
  <c r="E50" i="12" l="1"/>
  <c r="Q35" i="11"/>
  <c r="Q27" i="11"/>
  <c r="Q26" i="11"/>
  <c r="Q21" i="11"/>
  <c r="E50" i="11"/>
  <c r="Q36" i="11"/>
  <c r="Q21" i="12" l="1"/>
  <c r="Q36" i="12" l="1"/>
  <c r="Q35" i="12" s="1"/>
  <c r="Q13" i="12" s="1"/>
  <c r="Q27" i="12"/>
  <c r="Q26" i="12" s="1"/>
  <c r="Q12" i="12" l="1"/>
  <c r="Q10" i="12"/>
  <c r="M50" i="12" l="1"/>
  <c r="G50" i="12"/>
  <c r="L50" i="12"/>
  <c r="F50" i="12"/>
  <c r="K50" i="12"/>
  <c r="P50" i="12"/>
  <c r="J50" i="12"/>
  <c r="O50" i="12"/>
  <c r="I50" i="12"/>
  <c r="N50" i="12"/>
  <c r="H50" i="12"/>
  <c r="Q50" i="12"/>
  <c r="Q51" i="12" s="1"/>
  <c r="Q12" i="11" l="1"/>
  <c r="Q10" i="11" l="1"/>
  <c r="F50" i="11" l="1"/>
  <c r="Q50" i="11" s="1"/>
  <c r="Q51" i="11" s="1"/>
  <c r="J50" i="11"/>
  <c r="P50" i="11"/>
  <c r="K50" i="11"/>
  <c r="L50" i="11"/>
  <c r="G50" i="11"/>
  <c r="M50" i="11"/>
  <c r="H50" i="11"/>
  <c r="N50" i="11"/>
  <c r="I50" i="11"/>
  <c r="O50" i="11"/>
  <c r="Q13" i="11"/>
</calcChain>
</file>

<file path=xl/sharedStrings.xml><?xml version="1.0" encoding="utf-8"?>
<sst xmlns="http://schemas.openxmlformats.org/spreadsheetml/2006/main" count="213" uniqueCount="77">
  <si>
    <t>CO2排出削減量</t>
    <rPh sb="3" eb="5">
      <t>ハイシュツ</t>
    </rPh>
    <rPh sb="5" eb="7">
      <t>サクゲン</t>
    </rPh>
    <rPh sb="7" eb="8">
      <t>リョウ</t>
    </rPh>
    <phoneticPr fontId="1"/>
  </si>
  <si>
    <t>ton-CO2/年</t>
    <rPh sb="8" eb="9">
      <t>ネン</t>
    </rPh>
    <phoneticPr fontId="1"/>
  </si>
  <si>
    <t>Q</t>
    <phoneticPr fontId="1"/>
  </si>
  <si>
    <t>Q=Ry-Py</t>
    <phoneticPr fontId="1"/>
  </si>
  <si>
    <t>Ry</t>
    <phoneticPr fontId="1"/>
  </si>
  <si>
    <t>リファレンスCO2排出量</t>
    <rPh sb="9" eb="11">
      <t>ハイシュツ</t>
    </rPh>
    <rPh sb="11" eb="12">
      <t>リョウ</t>
    </rPh>
    <phoneticPr fontId="1"/>
  </si>
  <si>
    <t>Py</t>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</si>
  <si>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</si>
  <si>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</si>
  <si>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グリッド電力のCO2排出係数</t>
    <rPh sb="4" eb="6">
      <t>デンリョク</t>
    </rPh>
    <rPh sb="10" eb="12">
      <t>ハイシュツ</t>
    </rPh>
    <rPh sb="12" eb="14">
      <t>ケイスウ</t>
    </rPh>
    <phoneticPr fontId="1"/>
  </si>
  <si>
    <t>ton-CO2/MWｈ</t>
    <phoneticPr fontId="1"/>
  </si>
  <si>
    <t>●プロジェクトＣＯ２排出量の計算</t>
    <rPh sb="10" eb="12">
      <t>ハイシュツ</t>
    </rPh>
    <rPh sb="12" eb="13">
      <t>リョウ</t>
    </rPh>
    <rPh sb="14" eb="16">
      <t>ケイサン</t>
    </rPh>
    <phoneticPr fontId="1"/>
  </si>
  <si>
    <t>●必要冷凍能力（空調負荷など）の計算</t>
    <rPh sb="1" eb="3">
      <t>ヒツヨウ</t>
    </rPh>
    <rPh sb="3" eb="5">
      <t>レイトウ</t>
    </rPh>
    <rPh sb="5" eb="7">
      <t>ノウリョク</t>
    </rPh>
    <rPh sb="8" eb="10">
      <t>クウチョウ</t>
    </rPh>
    <rPh sb="10" eb="12">
      <t>フカ</t>
    </rPh>
    <rPh sb="16" eb="18">
      <t>ケイサン</t>
    </rPh>
    <phoneticPr fontId="1"/>
  </si>
  <si>
    <t>年間必要冷凍能力</t>
    <rPh sb="0" eb="2">
      <t>ネンカン</t>
    </rPh>
    <rPh sb="2" eb="4">
      <t>ヒツヨウ</t>
    </rPh>
    <rPh sb="4" eb="6">
      <t>レイトウ</t>
    </rPh>
    <rPh sb="6" eb="8">
      <t>ノウリョク</t>
    </rPh>
    <phoneticPr fontId="1"/>
  </si>
  <si>
    <t>MWh/年</t>
    <rPh sb="4" eb="5">
      <t>ネン</t>
    </rPh>
    <phoneticPr fontId="1"/>
  </si>
  <si>
    <t>RQｙ＝時間当たり必要冷凍能力(kWh）×年間稼働時間(h/年)/1000</t>
    <rPh sb="4" eb="6">
      <t>ジカン</t>
    </rPh>
    <rPh sb="6" eb="7">
      <t>ア</t>
    </rPh>
    <rPh sb="9" eb="11">
      <t>ヒツヨウ</t>
    </rPh>
    <rPh sb="11" eb="13">
      <t>レイトウ</t>
    </rPh>
    <rPh sb="13" eb="15">
      <t>ノウリョク</t>
    </rPh>
    <rPh sb="21" eb="23">
      <t>ネンカン</t>
    </rPh>
    <rPh sb="23" eb="25">
      <t>カドウ</t>
    </rPh>
    <rPh sb="25" eb="27">
      <t>ジカン</t>
    </rPh>
    <rPh sb="30" eb="31">
      <t>ネン</t>
    </rPh>
    <phoneticPr fontId="1"/>
  </si>
  <si>
    <t>Rcop</t>
    <phoneticPr fontId="1"/>
  </si>
  <si>
    <t>リファレンス冷凍機のCOP</t>
    <rPh sb="6" eb="9">
      <t>レイトウキ</t>
    </rPh>
    <phoneticPr fontId="1"/>
  </si>
  <si>
    <t>ｇeｆ</t>
    <phoneticPr fontId="1"/>
  </si>
  <si>
    <t>Ｒｙ＝RQeｙ×gef</t>
    <phoneticPr fontId="1"/>
  </si>
  <si>
    <t>RQey</t>
    <phoneticPr fontId="1"/>
  </si>
  <si>
    <t>リファレンスの場合の年間消費電力量</t>
    <rPh sb="7" eb="9">
      <t>バアイ</t>
    </rPh>
    <rPh sb="10" eb="12">
      <t>ネンカン</t>
    </rPh>
    <rPh sb="12" eb="14">
      <t>ショウヒ</t>
    </rPh>
    <rPh sb="14" eb="16">
      <t>デンリョク</t>
    </rPh>
    <rPh sb="16" eb="17">
      <t>リョウ</t>
    </rPh>
    <phoneticPr fontId="1"/>
  </si>
  <si>
    <t>PQey</t>
    <phoneticPr fontId="1"/>
  </si>
  <si>
    <t>Pcop</t>
    <phoneticPr fontId="1"/>
  </si>
  <si>
    <t>プロジェクトの場合の年間消費電力量</t>
    <rPh sb="7" eb="9">
      <t>バアイ</t>
    </rPh>
    <rPh sb="10" eb="12">
      <t>ネンカン</t>
    </rPh>
    <rPh sb="12" eb="14">
      <t>ショウヒ</t>
    </rPh>
    <rPh sb="14" eb="16">
      <t>デンリョク</t>
    </rPh>
    <rPh sb="16" eb="17">
      <t>リョウ</t>
    </rPh>
    <phoneticPr fontId="1"/>
  </si>
  <si>
    <t>プロジェクト冷凍機のCOP</t>
    <rPh sb="6" eb="9">
      <t>レイトウキ</t>
    </rPh>
    <phoneticPr fontId="1"/>
  </si>
  <si>
    <t>ＣQｙ</t>
    <phoneticPr fontId="1"/>
  </si>
  <si>
    <t>RQey=ＣＱy/Rcop</t>
    <phoneticPr fontId="1"/>
  </si>
  <si>
    <t>事業名</t>
    <rPh sb="0" eb="2">
      <t>ジギョウ</t>
    </rPh>
    <rPh sb="2" eb="3">
      <t>メイ</t>
    </rPh>
    <phoneticPr fontId="4"/>
  </si>
  <si>
    <t>実施サイト</t>
    <rPh sb="0" eb="2">
      <t>ジッシ</t>
    </rPh>
    <phoneticPr fontId="4"/>
  </si>
  <si>
    <t>住所</t>
    <rPh sb="0" eb="2">
      <t>ジュウショ</t>
    </rPh>
    <phoneticPr fontId="4"/>
  </si>
  <si>
    <t>緯度</t>
    <rPh sb="0" eb="2">
      <t>イド</t>
    </rPh>
    <phoneticPr fontId="4"/>
  </si>
  <si>
    <t>経度</t>
    <rPh sb="0" eb="2">
      <t>ケイド</t>
    </rPh>
    <phoneticPr fontId="4"/>
  </si>
  <si>
    <t>負荷の対象</t>
    <rPh sb="0" eb="2">
      <t>フカ</t>
    </rPh>
    <rPh sb="3" eb="5">
      <t>タイショウ</t>
    </rPh>
    <phoneticPr fontId="4"/>
  </si>
  <si>
    <t>出典：</t>
    <rPh sb="0" eb="2">
      <t>シュッテン</t>
    </rPh>
    <phoneticPr fontId="1"/>
  </si>
  <si>
    <t>年</t>
    <rPh sb="0" eb="1">
      <t>ネン</t>
    </rPh>
    <phoneticPr fontId="1"/>
  </si>
  <si>
    <t>年度</t>
    <rPh sb="0" eb="2">
      <t>ネンド</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</si>
  <si>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</si>
  <si>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</si>
  <si>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</si>
  <si>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</si>
  <si>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</si>
  <si>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6年目</t>
    <rPh sb="1" eb="3">
      <t>ネンメ</t>
    </rPh>
    <phoneticPr fontId="1"/>
  </si>
  <si>
    <t>7年目</t>
    <rPh sb="1" eb="3">
      <t>ネンメ</t>
    </rPh>
    <phoneticPr fontId="1"/>
  </si>
  <si>
    <t>8年目</t>
    <rPh sb="1" eb="3">
      <t>ネンメ</t>
    </rPh>
    <phoneticPr fontId="1"/>
  </si>
  <si>
    <t>合計</t>
    <rPh sb="0" eb="2">
      <t>ゴウケイ</t>
    </rPh>
    <phoneticPr fontId="1"/>
  </si>
  <si>
    <t>CO2排出削減量（ton-CO2/年）</t>
    <rPh sb="3" eb="5">
      <t>ハイシュツ</t>
    </rPh>
    <rPh sb="5" eb="7">
      <t>サクゲン</t>
    </rPh>
    <rPh sb="7" eb="8">
      <t>リョウ</t>
    </rPh>
    <phoneticPr fontId="1"/>
  </si>
  <si>
    <t>年間必要冷凍能力(MWh/年)</t>
    <rPh sb="0" eb="2">
      <t>ネンカン</t>
    </rPh>
    <rPh sb="2" eb="4">
      <t>ヒツヨウ</t>
    </rPh>
    <rPh sb="4" eb="6">
      <t>レイトウ</t>
    </rPh>
    <rPh sb="6" eb="8">
      <t>ノウリョク</t>
    </rPh>
    <rPh sb="13" eb="14">
      <t>ネン</t>
    </rPh>
    <phoneticPr fontId="1"/>
  </si>
  <si>
    <t>33°26'04.1"S</t>
    <phoneticPr fontId="4"/>
  </si>
  <si>
    <t>70°41'02.7"W</t>
    <phoneticPr fontId="4"/>
  </si>
  <si>
    <t>標高</t>
    <rPh sb="0" eb="2">
      <t>ヒョウコウ</t>
    </rPh>
    <phoneticPr fontId="4"/>
  </si>
  <si>
    <t>ｍ</t>
    <phoneticPr fontId="4"/>
  </si>
  <si>
    <t>記入</t>
    <rPh sb="0" eb="2">
      <t>キニュウ</t>
    </rPh>
    <phoneticPr fontId="4"/>
  </si>
  <si>
    <t>自動計算</t>
    <rPh sb="0" eb="2">
      <t>ジドウ</t>
    </rPh>
    <rPh sb="2" eb="4">
      <t>ケイサン</t>
    </rPh>
    <phoneticPr fontId="4"/>
  </si>
  <si>
    <t>ton-CO2/年</t>
    <phoneticPr fontId="1"/>
  </si>
  <si>
    <t>Pｙ＝PQeｙ×gef</t>
    <phoneticPr fontId="1"/>
  </si>
  <si>
    <t>※この値を実施計画書に記載</t>
    <phoneticPr fontId="1"/>
  </si>
  <si>
    <t>年平均CO2排出削減量</t>
    <rPh sb="0" eb="1">
      <t>ネン</t>
    </rPh>
    <rPh sb="1" eb="3">
      <t>ヘイキン</t>
    </rPh>
    <phoneticPr fontId="1"/>
  </si>
  <si>
    <t>時間当たり必要冷凍能力</t>
    <phoneticPr fontId="1"/>
  </si>
  <si>
    <t>年間稼働時間</t>
    <phoneticPr fontId="1"/>
  </si>
  <si>
    <t>kWh</t>
    <phoneticPr fontId="1"/>
  </si>
  <si>
    <t>h/年</t>
    <phoneticPr fontId="1"/>
  </si>
  <si>
    <t>20XX年度JCM設備補助公募要領</t>
    <rPh sb="9" eb="11">
      <t>セツビ</t>
    </rPh>
    <rPh sb="11" eb="13">
      <t>ホジョ</t>
    </rPh>
    <rPh sb="13" eb="15">
      <t>コウボ</t>
    </rPh>
    <rPh sb="15" eb="17">
      <t>ヨウリョウ</t>
    </rPh>
    <phoneticPr fontId="1"/>
  </si>
  <si>
    <t>20XX年度JCM設備補助公募要領</t>
    <phoneticPr fontId="1"/>
  </si>
  <si>
    <t>Q=By-Py</t>
    <phoneticPr fontId="1"/>
  </si>
  <si>
    <t>By</t>
    <phoneticPr fontId="1"/>
  </si>
  <si>
    <t>●BaUのＣＯ２排出量の計算</t>
    <rPh sb="8" eb="10">
      <t>ハイシュツ</t>
    </rPh>
    <rPh sb="10" eb="11">
      <t>リョウ</t>
    </rPh>
    <rPh sb="12" eb="14">
      <t>ケイサン</t>
    </rPh>
    <phoneticPr fontId="1"/>
  </si>
  <si>
    <t>Bｙ＝BQeｙ×gef</t>
    <phoneticPr fontId="1"/>
  </si>
  <si>
    <t>BQey=ＣＱy/Rcop</t>
    <phoneticPr fontId="1"/>
  </si>
  <si>
    <t>BaUの場合の年間消費電力量</t>
    <rPh sb="4" eb="6">
      <t>バアイ</t>
    </rPh>
    <rPh sb="7" eb="9">
      <t>ネンカン</t>
    </rPh>
    <rPh sb="9" eb="11">
      <t>ショウヒ</t>
    </rPh>
    <rPh sb="11" eb="13">
      <t>デンリョク</t>
    </rPh>
    <rPh sb="13" eb="14">
      <t>リョウ</t>
    </rPh>
    <phoneticPr fontId="1"/>
  </si>
  <si>
    <t>BaU冷凍機のCOP</t>
    <rPh sb="3" eb="6">
      <t>レイトウキ</t>
    </rPh>
    <phoneticPr fontId="1"/>
  </si>
  <si>
    <t>◎BaUからのCO2排出削減量</t>
    <phoneticPr fontId="1"/>
  </si>
  <si>
    <t>BaUのCO2排出量</t>
    <rPh sb="7" eb="9">
      <t>ハイシュツ</t>
    </rPh>
    <rPh sb="9" eb="10">
      <t>リョウ</t>
    </rPh>
    <phoneticPr fontId="1"/>
  </si>
  <si>
    <t>◎リファレンスからのCO2排出削減量</t>
    <phoneticPr fontId="1"/>
  </si>
  <si>
    <t>MRV期間</t>
    <rPh sb="3" eb="5">
      <t>キカン</t>
    </rPh>
    <phoneticPr fontId="1"/>
  </si>
  <si>
    <r>
      <t>※</t>
    </r>
    <r>
      <rPr>
        <sz val="9"/>
        <color rgb="FF00B050"/>
        <rFont val="ＭＳ Ｐゴシック"/>
        <family val="3"/>
        <charset val="128"/>
        <scheme val="minor"/>
      </rPr>
      <t>MRV期間</t>
    </r>
    <r>
      <rPr>
        <sz val="9"/>
        <color rgb="FFFF0000"/>
        <rFont val="ＭＳ Ｐゴシック"/>
        <family val="3"/>
        <charset val="128"/>
        <scheme val="minor"/>
      </rPr>
      <t>まで記載</t>
    </r>
    <rPh sb="4" eb="6">
      <t>キカン</t>
    </rPh>
    <rPh sb="8" eb="10">
      <t>キサイ</t>
    </rPh>
    <phoneticPr fontId="1"/>
  </si>
  <si>
    <r>
      <rPr>
        <b/>
        <sz val="16"/>
        <color rgb="FFFF0000"/>
        <rFont val="ＭＳ Ｐゴシック"/>
        <family val="3"/>
        <charset val="128"/>
        <scheme val="minor"/>
      </rPr>
      <t>R8年度</t>
    </r>
    <r>
      <rPr>
        <b/>
        <sz val="11"/>
        <color theme="1"/>
        <rFont val="ＭＳ Ｐゴシック"/>
        <family val="3"/>
        <charset val="128"/>
        <scheme val="minor"/>
      </rPr>
      <t xml:space="preserve"> シナジー型ＪＣＭ創出事業（冷凍機（チラー））※記入例</t>
    </r>
    <rPh sb="18" eb="21">
      <t>レイトウキ</t>
    </rPh>
    <rPh sb="28" eb="30">
      <t>キニュウ</t>
    </rPh>
    <rPh sb="30" eb="31">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</si>
</sst>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Red]\-#,##0.000"/>
    <numFmt numFmtId="178" formatCode="0.0000"/>
  </numFmts>
  <fonts count="2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
      <b/>
      <sz val="10"/>
      <name val="ＭＳ Ｐゴシック"/>
      <family val="3"/>
      <charset val="128"/>
      <scheme val="minor"/>
    </font>
    <font>
      <sz val="9"/>
      <color theme="1"/>
      <name val="ＭＳ Ｐゴシック"/>
      <family val="3"/>
      <charset val="128"/>
      <scheme val="minor"/>
    </font>
    <font>
      <sz val="9"/>
      <color rgb="FFFF0000"/>
      <name val="ＭＳ Ｐゴシック"/>
      <family val="3"/>
      <charset val="128"/>
      <scheme val="minor"/>
    </font>
    <font>
      <sz val="9"/>
      <color theme="1"/>
      <name val="ＭＳ Ｐゴシック"/>
      <family val="2"/>
      <charset val="128"/>
      <scheme val="minor"/>
    </font>
    <font>
      <sz val="10"/>
      <color rgb="FF00B050"/>
      <name val="ＭＳ Ｐゴシック"/>
      <family val="3"/>
      <charset val="128"/>
    </font>
    <font>
      <sz val="9"/>
      <color rgb="FF00B050"/>
      <name val="ＭＳ Ｐゴシック"/>
      <family val="3"/>
      <charset val="128"/>
      <scheme val="minor"/>
    </font>
    <font>
      <b/>
      <sz val="16"/>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diagonal/>
    </border>
  </borders>
  <cellStyleXfs count="3">
    <xf numFmtId="0" fontId="0" fillId="0" borderId="0">
      <alignment vertical="center"/>
    </xf>
    <xf numFmtId="0" fontId="2" fillId="0" borderId="0">
      <alignment vertical="center"/>
    </xf>
    <xf numFmtId="38" fontId="7" fillId="0" borderId="0" applyFont="0" applyFill="0" applyBorder="0" applyAlignment="0" applyProtection="0">
      <alignment vertical="center"/>
    </xf>
  </cellStyleXfs>
  <cellXfs count="58">
    <xf numFmtId="0" fontId="0" fillId="0" borderId="0" xfId="0">
      <alignment vertical="center"/>
    </xf>
    <xf numFmtId="0" fontId="9" fillId="0" borderId="0" xfId="0" applyFont="1" applyProtection="1">
      <alignment vertical="center"/>
      <protection locked="0"/>
    </xf>
    <xf numFmtId="0" fontId="8" fillId="0" borderId="0" xfId="0" applyFont="1" applyProtection="1">
      <alignment vertical="center"/>
      <protection locked="0"/>
    </xf>
    <xf numFmtId="0" fontId="3" fillId="0" borderId="1" xfId="0" applyFont="1" applyBorder="1" applyAlignment="1" applyProtection="1">
      <alignment horizontal="left" vertical="center"/>
      <protection locked="0"/>
    </xf>
    <xf numFmtId="0" fontId="3" fillId="2" borderId="1" xfId="0" applyFont="1" applyFill="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1" xfId="0" applyFont="1" applyBorder="1" applyAlignment="1" applyProtection="1">
      <alignment vertical="center" shrinkToFit="1"/>
      <protection locked="0"/>
    </xf>
    <xf numFmtId="0" fontId="3" fillId="2" borderId="2" xfId="0" applyFont="1" applyFill="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10" fillId="2" borderId="4" xfId="0" applyFont="1" applyFill="1" applyBorder="1" applyAlignment="1" applyProtection="1">
      <alignment horizontal="center" vertical="center" shrinkToFit="1"/>
      <protection locked="0"/>
    </xf>
    <xf numFmtId="0" fontId="10" fillId="0" borderId="0" xfId="0" applyFont="1" applyAlignment="1" applyProtection="1">
      <alignment horizontal="left" vertical="center"/>
      <protection locked="0"/>
    </xf>
    <xf numFmtId="0" fontId="10" fillId="0" borderId="0" xfId="0" applyFont="1" applyProtection="1">
      <alignment vertical="center"/>
      <protection locked="0"/>
    </xf>
    <xf numFmtId="0" fontId="11" fillId="0" borderId="0" xfId="0" applyFont="1" applyAlignment="1" applyProtection="1">
      <alignment horizontal="left" vertical="center"/>
      <protection locked="0"/>
    </xf>
    <xf numFmtId="0" fontId="10" fillId="0" borderId="0" xfId="0" applyFont="1" applyAlignment="1" applyProtection="1">
      <alignment horizontal="right" vertical="center"/>
      <protection locked="0"/>
    </xf>
    <xf numFmtId="178" fontId="10" fillId="0" borderId="0" xfId="0" applyNumberFormat="1" applyFont="1" applyProtection="1">
      <alignment vertical="center"/>
      <protection locked="0"/>
    </xf>
    <xf numFmtId="38" fontId="10" fillId="0" borderId="0" xfId="2" applyFont="1" applyProtection="1">
      <alignment vertical="center"/>
      <protection locked="0"/>
    </xf>
    <xf numFmtId="0" fontId="12" fillId="0" borderId="0" xfId="0" applyFont="1" applyProtection="1">
      <alignment vertical="center"/>
      <protection locked="0"/>
    </xf>
    <xf numFmtId="38" fontId="10" fillId="2" borderId="1" xfId="2" applyFont="1" applyFill="1" applyBorder="1" applyProtection="1">
      <alignment vertical="center"/>
      <protection locked="0"/>
    </xf>
    <xf numFmtId="0" fontId="15" fillId="0" borderId="0" xfId="0" applyFont="1" applyProtection="1">
      <alignment vertical="center"/>
      <protection locked="0"/>
    </xf>
    <xf numFmtId="176" fontId="10" fillId="0" borderId="0" xfId="0" applyNumberFormat="1" applyFont="1" applyAlignment="1" applyProtection="1">
      <alignment horizontal="right" vertical="center"/>
      <protection locked="0"/>
    </xf>
    <xf numFmtId="40" fontId="10" fillId="2" borderId="1" xfId="2" applyNumberFormat="1" applyFont="1" applyFill="1" applyBorder="1" applyProtection="1">
      <alignment vertical="center"/>
      <protection locked="0"/>
    </xf>
    <xf numFmtId="177" fontId="10" fillId="2" borderId="1" xfId="2" applyNumberFormat="1" applyFont="1" applyFill="1" applyBorder="1" applyProtection="1">
      <alignment vertical="center"/>
      <protection locked="0"/>
    </xf>
    <xf numFmtId="0" fontId="0" fillId="0" borderId="0" xfId="0" applyAlignment="1" applyProtection="1">
      <alignment horizontal="left" vertical="center"/>
      <protection locked="0"/>
    </xf>
    <xf numFmtId="0" fontId="0" fillId="0" borderId="0" xfId="0" applyProtection="1">
      <alignment vertical="center"/>
      <protection locked="0"/>
    </xf>
    <xf numFmtId="0" fontId="17" fillId="0" borderId="0" xfId="0" applyFont="1" applyProtection="1">
      <alignment vertical="center"/>
      <protection locked="0"/>
    </xf>
    <xf numFmtId="0" fontId="5" fillId="0" borderId="0" xfId="0" applyFont="1" applyAlignment="1" applyProtection="1">
      <alignment horizontal="left" vertical="center"/>
      <protection locked="0"/>
    </xf>
    <xf numFmtId="0" fontId="6" fillId="0" borderId="0" xfId="0" applyFont="1" applyProtection="1">
      <alignment vertical="center"/>
      <protection locked="0"/>
    </xf>
    <xf numFmtId="0" fontId="3" fillId="2" borderId="6" xfId="1" applyFont="1" applyFill="1" applyBorder="1" applyAlignment="1" applyProtection="1">
      <alignment horizontal="center" vertical="center"/>
      <protection locked="0"/>
    </xf>
    <xf numFmtId="0" fontId="3" fillId="0" borderId="6" xfId="1" applyFont="1" applyBorder="1" applyProtection="1">
      <alignment vertical="center"/>
      <protection locked="0"/>
    </xf>
    <xf numFmtId="0" fontId="3" fillId="0" borderId="0" xfId="1" applyFont="1" applyProtection="1">
      <alignment vertical="center"/>
      <protection locked="0"/>
    </xf>
    <xf numFmtId="0" fontId="16" fillId="0" borderId="0" xfId="0" applyFont="1" applyProtection="1">
      <alignment vertical="center"/>
      <protection locked="0"/>
    </xf>
    <xf numFmtId="0" fontId="3" fillId="2" borderId="1" xfId="1"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176" fontId="10" fillId="0" borderId="5" xfId="0" applyNumberFormat="1" applyFont="1" applyBorder="1" applyProtection="1">
      <alignment vertical="center"/>
      <protection locked="0"/>
    </xf>
    <xf numFmtId="0" fontId="16" fillId="0" borderId="0" xfId="0" applyFont="1" applyAlignment="1" applyProtection="1">
      <alignment horizontal="left" vertical="center"/>
      <protection locked="0"/>
    </xf>
    <xf numFmtId="0" fontId="9" fillId="0" borderId="0" xfId="0" applyFont="1">
      <alignment vertical="center"/>
    </xf>
    <xf numFmtId="0" fontId="8" fillId="0" borderId="0" xfId="0" applyFont="1">
      <alignment vertical="center"/>
    </xf>
    <xf numFmtId="0" fontId="3" fillId="3" borderId="1" xfId="0" applyFont="1" applyFill="1" applyBorder="1" applyAlignment="1">
      <alignment horizontal="center" vertical="center"/>
    </xf>
    <xf numFmtId="38" fontId="13" fillId="3" borderId="1" xfId="2" applyFont="1" applyFill="1" applyBorder="1" applyProtection="1">
      <alignment vertical="center"/>
    </xf>
    <xf numFmtId="38" fontId="10" fillId="3" borderId="1" xfId="2" applyFont="1" applyFill="1" applyBorder="1" applyProtection="1">
      <alignment vertical="center"/>
    </xf>
    <xf numFmtId="38" fontId="14" fillId="3" borderId="1" xfId="2" applyFont="1" applyFill="1" applyBorder="1" applyProtection="1">
      <alignment vertical="center"/>
    </xf>
    <xf numFmtId="0" fontId="3" fillId="0" borderId="1" xfId="1" applyFont="1" applyBorder="1" applyAlignment="1" applyProtection="1">
      <alignment horizontal="left" vertical="center"/>
      <protection locked="0"/>
    </xf>
    <xf numFmtId="0" fontId="3" fillId="0" borderId="1" xfId="1" applyFont="1" applyBorder="1" applyAlignment="1" applyProtection="1">
      <alignment horizontal="left" vertical="center" shrinkToFit="1"/>
      <protection locked="0"/>
    </xf>
    <xf numFmtId="0" fontId="10" fillId="0" borderId="1" xfId="0" applyFont="1" applyBorder="1" applyAlignment="1" applyProtection="1">
      <alignment horizontal="left" vertical="center" shrinkToFit="1"/>
      <protection locked="0"/>
    </xf>
    <xf numFmtId="0" fontId="10" fillId="2" borderId="2" xfId="0" applyFont="1" applyFill="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18" fillId="0" borderId="1" xfId="1" applyFont="1" applyBorder="1" applyAlignment="1" applyProtection="1">
      <alignment horizontal="left" vertical="center" shrinkToFit="1"/>
      <protection locked="0"/>
    </xf>
    <xf numFmtId="0" fontId="3" fillId="0" borderId="1" xfId="1" applyFont="1" applyBorder="1" applyAlignment="1" applyProtection="1">
      <alignment horizontal="left" vertical="center" wrapText="1"/>
      <protection locked="0"/>
    </xf>
    <xf numFmtId="0" fontId="3" fillId="2" borderId="1" xfId="1"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0" fontId="3" fillId="2" borderId="1" xfId="0" applyFont="1" applyFill="1" applyBorder="1" applyAlignment="1" applyProtection="1">
      <alignment vertical="center" wrapText="1"/>
      <protection locked="0"/>
    </xf>
    <xf numFmtId="0" fontId="10"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99FF99"/>
      <color rgb="FFFF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57150</xdr:colOff>
      <xdr:row>15</xdr:row>
      <xdr:rowOff>111761</xdr:rowOff>
    </xdr:from>
    <xdr:to>
      <xdr:col>15</xdr:col>
      <xdr:colOff>116541</xdr:colOff>
      <xdr:row>18</xdr:row>
      <xdr:rowOff>62753</xdr:rowOff>
    </xdr:to>
    <xdr:sp macro="" textlink="">
      <xdr:nvSpPr>
        <xdr:cNvPr id="2" name="テキスト ボックス 1">
          <a:extLst>
            <a:ext uri="{FF2B5EF4-FFF2-40B4-BE49-F238E27FC236}">
              <a16:creationId xmlns:a16="http://schemas.microsoft.com/office/drawing/2014/main" id="{F2E4BF4F-2E4B-4086-B15E-9517132130E6}"/>
            </a:ext>
          </a:extLst>
        </xdr:cNvPr>
        <xdr:cNvSpPr txBox="1"/>
      </xdr:nvSpPr>
      <xdr:spPr>
        <a:xfrm>
          <a:off x="263338" y="2666702"/>
          <a:ext cx="8378638" cy="46198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いろいろなケースが考えられるので、時間当たり負荷の説明を別紙記入のこと</a:t>
          </a:r>
          <a:endParaRPr kumimoji="1" lang="en-US" altLang="ja-JP" sz="1000"/>
        </a:p>
        <a:p>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可能な限り計算過程を説明し根拠を示すこと。</a:t>
          </a:r>
          <a:endParaRPr lang="ja-JP" altLang="ja-JP" sz="1000">
            <a:effectLst/>
          </a:endParaRPr>
        </a:p>
        <a:p>
          <a:endParaRPr kumimoji="1" lang="ja-JP" altLang="en-US" sz="1000"/>
        </a:p>
      </xdr:txBody>
    </xdr:sp>
    <xdr:clientData/>
  </xdr:twoCellAnchor>
  <xdr:twoCellAnchor>
    <xdr:from>
      <xdr:col>1</xdr:col>
      <xdr:colOff>50800</xdr:colOff>
      <xdr:row>41</xdr:row>
      <xdr:rowOff>101601</xdr:rowOff>
    </xdr:from>
    <xdr:to>
      <xdr:col>16</xdr:col>
      <xdr:colOff>901700</xdr:colOff>
      <xdr:row>45</xdr:row>
      <xdr:rowOff>104775</xdr:rowOff>
    </xdr:to>
    <xdr:sp macro="" textlink="">
      <xdr:nvSpPr>
        <xdr:cNvPr id="5" name="テキスト ボックス 4">
          <a:extLst>
            <a:ext uri="{FF2B5EF4-FFF2-40B4-BE49-F238E27FC236}">
              <a16:creationId xmlns:a16="http://schemas.microsoft.com/office/drawing/2014/main" id="{8079C2EA-3F30-4C93-B55E-9B0B45BBFD99}"/>
            </a:ext>
          </a:extLst>
        </xdr:cNvPr>
        <xdr:cNvSpPr txBox="1"/>
      </xdr:nvSpPr>
      <xdr:spPr>
        <a:xfrm>
          <a:off x="279400" y="6740526"/>
          <a:ext cx="10890250" cy="65087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chemeClr val="dk1"/>
              </a:solidFill>
              <a:effectLst/>
              <a:latin typeface="+mn-lt"/>
              <a:ea typeface="+mn-ea"/>
              <a:cs typeface="+mn-cs"/>
            </a:rPr>
            <a:t>※</a:t>
          </a:r>
          <a:r>
            <a:rPr kumimoji="1" lang="ja-JP" altLang="en-US" sz="1000"/>
            <a:t>上記までの記載計算事項は</a:t>
          </a:r>
          <a:r>
            <a:rPr kumimoji="1" lang="en-US" altLang="ja-JP" sz="1000" b="0" i="0" u="none" strike="noStrike" kern="0" cap="none" spc="0" normalizeH="0" baseline="0" noProof="0">
              <a:ln>
                <a:noFill/>
              </a:ln>
              <a:solidFill>
                <a:srgbClr val="00B050"/>
              </a:solidFill>
              <a:effectLst/>
              <a:uLnTx/>
              <a:uFillTx/>
              <a:latin typeface="+mn-lt"/>
              <a:ea typeface="+mn-ea"/>
              <a:cs typeface="+mn-cs"/>
            </a:rPr>
            <a:t>MRV</a:t>
          </a:r>
          <a:r>
            <a:rPr kumimoji="1" lang="ja-JP" altLang="en-US" sz="1000" b="0" i="0" u="none" strike="noStrike" kern="0" cap="none" spc="0" normalizeH="0" baseline="0" noProof="0">
              <a:ln>
                <a:noFill/>
              </a:ln>
              <a:solidFill>
                <a:srgbClr val="00B050"/>
              </a:solidFill>
              <a:effectLst/>
              <a:uLnTx/>
              <a:uFillTx/>
              <a:latin typeface="+mn-lt"/>
              <a:ea typeface="+mn-ea"/>
              <a:cs typeface="+mn-cs"/>
            </a:rPr>
            <a:t>期間</a:t>
          </a:r>
          <a:r>
            <a:rPr kumimoji="1" lang="ja-JP" altLang="en-US" sz="1000"/>
            <a:t>の間の代表年の（平均的な）値とします。</a:t>
          </a:r>
        </a:p>
        <a:p>
          <a:r>
            <a:rPr kumimoji="1" lang="en-US" altLang="ja-JP" sz="1000" b="0" i="0" u="none" strike="noStrike" kern="0" cap="none" spc="0" normalizeH="0" baseline="0" noProof="0">
              <a:ln>
                <a:noFill/>
              </a:ln>
              <a:solidFill>
                <a:srgbClr val="00B050"/>
              </a:solidFill>
              <a:effectLst/>
              <a:uLnTx/>
              <a:uFillTx/>
              <a:latin typeface="+mn-lt"/>
              <a:ea typeface="+mn-ea"/>
              <a:cs typeface="+mn-cs"/>
            </a:rPr>
            <a:t>MRV</a:t>
          </a:r>
          <a:r>
            <a:rPr kumimoji="1" lang="ja-JP" altLang="en-US" sz="1000" b="0" i="0" u="none" strike="noStrike" kern="0" cap="none" spc="0" normalizeH="0" baseline="0" noProof="0">
              <a:ln>
                <a:noFill/>
              </a:ln>
              <a:solidFill>
                <a:srgbClr val="00B050"/>
              </a:solidFill>
              <a:effectLst/>
              <a:uLnTx/>
              <a:uFillTx/>
              <a:latin typeface="+mn-lt"/>
              <a:ea typeface="+mn-ea"/>
              <a:cs typeface="+mn-cs"/>
            </a:rPr>
            <a:t>期間</a:t>
          </a:r>
          <a:r>
            <a:rPr kumimoji="1" lang="ja-JP" altLang="en-US" sz="1000"/>
            <a:t>の間に生産量等＝冷水（冷房）負荷が大きく変動し、</a:t>
          </a:r>
          <a:r>
            <a:rPr kumimoji="1" lang="en-US" altLang="ja-JP" sz="1000"/>
            <a:t>CO2</a:t>
          </a:r>
          <a:r>
            <a:rPr kumimoji="1" lang="ja-JP" altLang="en-US" sz="1000"/>
            <a:t>排出削減量も変動する場合は、年度毎の負荷（＝年間必要冷凍能力）からＣＯ２排出削減量を算出すること。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a:t>
          </a:r>
          <a:r>
            <a:rPr kumimoji="1" lang="ja-JP" altLang="ja-JP" sz="1000">
              <a:solidFill>
                <a:schemeClr val="dk1"/>
              </a:solidFill>
              <a:effectLst/>
              <a:latin typeface="+mn-lt"/>
              <a:ea typeface="+mn-ea"/>
              <a:cs typeface="+mn-cs"/>
            </a:rPr>
            <a:t>別の必要冷凍能力により按分比例して算出しています）</a:t>
          </a:r>
          <a:endParaRPr lang="ja-JP" altLang="ja-JP" sz="1000">
            <a:effectLst/>
          </a:endParaRPr>
        </a:p>
      </xdr:txBody>
    </xdr:sp>
    <xdr:clientData/>
  </xdr:twoCellAnchor>
  <xdr:twoCellAnchor>
    <xdr:from>
      <xdr:col>7</xdr:col>
      <xdr:colOff>0</xdr:colOff>
      <xdr:row>8</xdr:row>
      <xdr:rowOff>0</xdr:rowOff>
    </xdr:from>
    <xdr:to>
      <xdr:col>14</xdr:col>
      <xdr:colOff>438153</xdr:colOff>
      <xdr:row>11</xdr:row>
      <xdr:rowOff>53974</xdr:rowOff>
    </xdr:to>
    <xdr:sp macro="" textlink="">
      <xdr:nvSpPr>
        <xdr:cNvPr id="3" name="正方形/長方形 2">
          <a:extLst>
            <a:ext uri="{FF2B5EF4-FFF2-40B4-BE49-F238E27FC236}">
              <a16:creationId xmlns:a16="http://schemas.microsoft.com/office/drawing/2014/main" id="{C1C51EF8-8B80-44AD-877F-C81FCED51866}"/>
            </a:ext>
          </a:extLst>
        </xdr:cNvPr>
        <xdr:cNvSpPr/>
      </xdr:nvSpPr>
      <xdr:spPr>
        <a:xfrm>
          <a:off x="4095750" y="140017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15</xdr:row>
      <xdr:rowOff>111760</xdr:rowOff>
    </xdr:from>
    <xdr:to>
      <xdr:col>15</xdr:col>
      <xdr:colOff>116541</xdr:colOff>
      <xdr:row>18</xdr:row>
      <xdr:rowOff>89647</xdr:rowOff>
    </xdr:to>
    <xdr:sp macro="" textlink="">
      <xdr:nvSpPr>
        <xdr:cNvPr id="2" name="テキスト ボックス 1">
          <a:extLst>
            <a:ext uri="{FF2B5EF4-FFF2-40B4-BE49-F238E27FC236}">
              <a16:creationId xmlns:a16="http://schemas.microsoft.com/office/drawing/2014/main" id="{005CDAD7-894C-44EA-B8BD-9D0DB1CE0A1A}"/>
            </a:ext>
          </a:extLst>
        </xdr:cNvPr>
        <xdr:cNvSpPr txBox="1"/>
      </xdr:nvSpPr>
      <xdr:spPr>
        <a:xfrm>
          <a:off x="263338" y="2666701"/>
          <a:ext cx="8378638" cy="488875"/>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いろいろなケースが考えられるので、時間当たり負荷の説明を別紙記入のこと</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可能な限り計算過程を説明し根拠を示すこと。</a:t>
          </a:r>
          <a:endParaRPr lang="ja-JP" altLang="ja-JP" sz="1000">
            <a:effectLst/>
          </a:endParaRPr>
        </a:p>
        <a:p>
          <a:endParaRPr kumimoji="1" lang="ja-JP" altLang="en-US" sz="1000"/>
        </a:p>
      </xdr:txBody>
    </xdr:sp>
    <xdr:clientData/>
  </xdr:twoCellAnchor>
  <xdr:twoCellAnchor>
    <xdr:from>
      <xdr:col>1</xdr:col>
      <xdr:colOff>50800</xdr:colOff>
      <xdr:row>41</xdr:row>
      <xdr:rowOff>101600</xdr:rowOff>
    </xdr:from>
    <xdr:to>
      <xdr:col>16</xdr:col>
      <xdr:colOff>901700</xdr:colOff>
      <xdr:row>45</xdr:row>
      <xdr:rowOff>114299</xdr:rowOff>
    </xdr:to>
    <xdr:sp macro="" textlink="">
      <xdr:nvSpPr>
        <xdr:cNvPr id="3" name="テキスト ボックス 2">
          <a:extLst>
            <a:ext uri="{FF2B5EF4-FFF2-40B4-BE49-F238E27FC236}">
              <a16:creationId xmlns:a16="http://schemas.microsoft.com/office/drawing/2014/main" id="{18FE4392-B36C-40A3-8D72-0C30320061B4}"/>
            </a:ext>
          </a:extLst>
        </xdr:cNvPr>
        <xdr:cNvSpPr txBox="1"/>
      </xdr:nvSpPr>
      <xdr:spPr>
        <a:xfrm>
          <a:off x="279400" y="6740525"/>
          <a:ext cx="10890250" cy="660399"/>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chemeClr val="dk1"/>
              </a:solidFill>
              <a:effectLst/>
              <a:latin typeface="+mn-lt"/>
              <a:ea typeface="+mn-ea"/>
              <a:cs typeface="+mn-cs"/>
            </a:rPr>
            <a:t>※</a:t>
          </a:r>
          <a:r>
            <a:rPr kumimoji="1" lang="ja-JP" altLang="en-US" sz="1000"/>
            <a:t>上記までの記載計算事項は</a:t>
          </a:r>
          <a:r>
            <a:rPr kumimoji="1" lang="en-US" altLang="ja-JP" sz="1000" b="0" i="0" u="none" strike="noStrike" kern="0" cap="none" spc="0" normalizeH="0" baseline="0" noProof="0">
              <a:ln>
                <a:noFill/>
              </a:ln>
              <a:solidFill>
                <a:srgbClr val="00B050"/>
              </a:solidFill>
              <a:effectLst/>
              <a:uLnTx/>
              <a:uFillTx/>
              <a:latin typeface="+mn-lt"/>
              <a:ea typeface="+mn-ea"/>
              <a:cs typeface="+mn-cs"/>
            </a:rPr>
            <a:t>MRV</a:t>
          </a:r>
          <a:r>
            <a:rPr kumimoji="1" lang="ja-JP" altLang="en-US" sz="1000" b="0" i="0" u="none" strike="noStrike" kern="0" cap="none" spc="0" normalizeH="0" baseline="0" noProof="0">
              <a:ln>
                <a:noFill/>
              </a:ln>
              <a:solidFill>
                <a:srgbClr val="00B050"/>
              </a:solidFill>
              <a:effectLst/>
              <a:uLnTx/>
              <a:uFillTx/>
              <a:latin typeface="+mn-lt"/>
              <a:ea typeface="+mn-ea"/>
              <a:cs typeface="+mn-cs"/>
            </a:rPr>
            <a:t>期間</a:t>
          </a:r>
          <a:r>
            <a:rPr kumimoji="1" lang="ja-JP" altLang="en-US" sz="1000"/>
            <a:t>の間の代表年の（平均的な）値とします。</a:t>
          </a:r>
        </a:p>
        <a:p>
          <a:r>
            <a:rPr kumimoji="1" lang="en-US" altLang="ja-JP" sz="1000" b="0" i="0" u="none" strike="noStrike" kern="0" cap="none" spc="0" normalizeH="0" baseline="0" noProof="0">
              <a:ln>
                <a:noFill/>
              </a:ln>
              <a:solidFill>
                <a:srgbClr val="00B050"/>
              </a:solidFill>
              <a:effectLst/>
              <a:uLnTx/>
              <a:uFillTx/>
              <a:latin typeface="+mn-lt"/>
              <a:ea typeface="+mn-ea"/>
              <a:cs typeface="+mn-cs"/>
            </a:rPr>
            <a:t>MRV</a:t>
          </a:r>
          <a:r>
            <a:rPr kumimoji="1" lang="ja-JP" altLang="en-US" sz="1000" b="0" i="0" u="none" strike="noStrike" kern="0" cap="none" spc="0" normalizeH="0" baseline="0" noProof="0">
              <a:ln>
                <a:noFill/>
              </a:ln>
              <a:solidFill>
                <a:srgbClr val="00B050"/>
              </a:solidFill>
              <a:effectLst/>
              <a:uLnTx/>
              <a:uFillTx/>
              <a:latin typeface="+mn-lt"/>
              <a:ea typeface="+mn-ea"/>
              <a:cs typeface="+mn-cs"/>
            </a:rPr>
            <a:t>期間</a:t>
          </a:r>
          <a:r>
            <a:rPr kumimoji="1" lang="ja-JP" altLang="en-US" sz="1000"/>
            <a:t>の間に生産量等＝冷水（冷房）負荷が大きく変動し、</a:t>
          </a:r>
          <a:r>
            <a:rPr kumimoji="1" lang="en-US" altLang="ja-JP" sz="1000"/>
            <a:t>CO2</a:t>
          </a:r>
          <a:r>
            <a:rPr kumimoji="1" lang="ja-JP" altLang="en-US" sz="1000"/>
            <a:t>排出削減量も変動する場合は、年度毎の負荷（＝年間必要冷凍能力）からＣＯ２排出削減量を算出すること。</a:t>
          </a:r>
          <a:endParaRPr kumimoji="1" lang="en-US" altLang="ja-JP" sz="1000"/>
        </a:p>
        <a:p>
          <a:r>
            <a:rPr kumimoji="1" lang="ja-JP" altLang="en-US" sz="1000"/>
            <a:t>（下記の</a:t>
          </a:r>
          <a:r>
            <a:rPr kumimoji="1" lang="en-US" altLang="ja-JP" sz="1000"/>
            <a:t>CO2</a:t>
          </a:r>
          <a:r>
            <a:rPr kumimoji="1" lang="ja-JP" altLang="en-US" sz="1000"/>
            <a:t>排出削減量は排出削減量を年別の必要冷凍能力により按分比例して算出しています）</a:t>
          </a:r>
          <a:endParaRPr kumimoji="1" lang="en-US" altLang="ja-JP" sz="1000"/>
        </a:p>
      </xdr:txBody>
    </xdr:sp>
    <xdr:clientData/>
  </xdr:twoCellAnchor>
  <xdr:twoCellAnchor>
    <xdr:from>
      <xdr:col>7</xdr:col>
      <xdr:colOff>0</xdr:colOff>
      <xdr:row>8</xdr:row>
      <xdr:rowOff>0</xdr:rowOff>
    </xdr:from>
    <xdr:to>
      <xdr:col>14</xdr:col>
      <xdr:colOff>438153</xdr:colOff>
      <xdr:row>11</xdr:row>
      <xdr:rowOff>53974</xdr:rowOff>
    </xdr:to>
    <xdr:sp macro="" textlink="">
      <xdr:nvSpPr>
        <xdr:cNvPr id="4" name="正方形/長方形 3">
          <a:extLst>
            <a:ext uri="{FF2B5EF4-FFF2-40B4-BE49-F238E27FC236}">
              <a16:creationId xmlns:a16="http://schemas.microsoft.com/office/drawing/2014/main" id="{EA56A8B3-8CFD-499C-832E-9919B6DB231E}"/>
            </a:ext>
          </a:extLst>
        </xdr:cNvPr>
        <xdr:cNvSpPr/>
      </xdr:nvSpPr>
      <xdr:spPr>
        <a:xfrm>
          <a:off x="4095750" y="137160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16</xdr:row>
      <xdr:rowOff>111760</xdr:rowOff>
    </xdr:from>
    <xdr:to>
      <xdr:col>15</xdr:col>
      <xdr:colOff>116541</xdr:colOff>
      <xdr:row>19</xdr:row>
      <xdr:rowOff>89647</xdr:rowOff>
    </xdr:to>
    <xdr:sp macro="" textlink="">
      <xdr:nvSpPr>
        <xdr:cNvPr id="2" name="テキスト ボックス 1">
          <a:extLst>
            <a:ext uri="{FF2B5EF4-FFF2-40B4-BE49-F238E27FC236}">
              <a16:creationId xmlns:a16="http://schemas.microsoft.com/office/drawing/2014/main" id="{F156275F-4CE2-442D-A5C1-13CE493F5A9A}"/>
            </a:ext>
          </a:extLst>
        </xdr:cNvPr>
        <xdr:cNvSpPr txBox="1"/>
      </xdr:nvSpPr>
      <xdr:spPr>
        <a:xfrm>
          <a:off x="285750" y="2540635"/>
          <a:ext cx="9412941" cy="463662"/>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いろいろなケースが考えられるので、時間当たり負荷の説明を別紙記入のこと</a:t>
          </a:r>
          <a:endParaRPr kumimoji="1" lang="en-US" altLang="ja-JP" sz="10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可能な限り計算過程を説明し根拠を示すこと。</a:t>
          </a:r>
          <a:endParaRPr lang="ja-JP" altLang="ja-JP" sz="1000">
            <a:effectLst/>
          </a:endParaRPr>
        </a:p>
        <a:p>
          <a:endParaRPr kumimoji="1" lang="ja-JP" altLang="en-US" sz="1000"/>
        </a:p>
      </xdr:txBody>
    </xdr:sp>
    <xdr:clientData/>
  </xdr:twoCellAnchor>
  <xdr:twoCellAnchor>
    <xdr:from>
      <xdr:col>1</xdr:col>
      <xdr:colOff>50800</xdr:colOff>
      <xdr:row>42</xdr:row>
      <xdr:rowOff>101601</xdr:rowOff>
    </xdr:from>
    <xdr:to>
      <xdr:col>16</xdr:col>
      <xdr:colOff>901700</xdr:colOff>
      <xdr:row>46</xdr:row>
      <xdr:rowOff>123825</xdr:rowOff>
    </xdr:to>
    <xdr:sp macro="" textlink="">
      <xdr:nvSpPr>
        <xdr:cNvPr id="3" name="テキスト ボックス 2">
          <a:extLst>
            <a:ext uri="{FF2B5EF4-FFF2-40B4-BE49-F238E27FC236}">
              <a16:creationId xmlns:a16="http://schemas.microsoft.com/office/drawing/2014/main" id="{D2F1F4B7-D6BE-403C-881B-C257A8EE66AC}"/>
            </a:ext>
          </a:extLst>
        </xdr:cNvPr>
        <xdr:cNvSpPr txBox="1"/>
      </xdr:nvSpPr>
      <xdr:spPr>
        <a:xfrm>
          <a:off x="279400" y="6740526"/>
          <a:ext cx="10890250" cy="66992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chemeClr val="dk1"/>
              </a:solidFill>
              <a:effectLst/>
              <a:latin typeface="+mn-lt"/>
              <a:ea typeface="+mn-ea"/>
              <a:cs typeface="+mn-cs"/>
            </a:rPr>
            <a:t>※</a:t>
          </a:r>
          <a:r>
            <a:rPr kumimoji="1" lang="ja-JP" altLang="en-US" sz="1000"/>
            <a:t>上記までの記載計算事項は</a:t>
          </a:r>
          <a:r>
            <a:rPr kumimoji="1" lang="en-US" altLang="ja-JP" sz="1000">
              <a:solidFill>
                <a:srgbClr val="00B050"/>
              </a:solidFill>
            </a:rPr>
            <a:t>MRV</a:t>
          </a:r>
          <a:r>
            <a:rPr kumimoji="1" lang="ja-JP" altLang="en-US" sz="1000">
              <a:solidFill>
                <a:srgbClr val="00B050"/>
              </a:solidFill>
            </a:rPr>
            <a:t>期間</a:t>
          </a:r>
          <a:r>
            <a:rPr kumimoji="1" lang="ja-JP" altLang="en-US" sz="1000"/>
            <a:t>の間の代表年の（平均的な）値とします。</a:t>
          </a:r>
        </a:p>
        <a:p>
          <a:r>
            <a:rPr kumimoji="1" lang="en-US" altLang="ja-JP" sz="1000" b="0" i="0" u="none" strike="noStrike" kern="0" cap="none" spc="0" normalizeH="0" baseline="0" noProof="0">
              <a:ln>
                <a:noFill/>
              </a:ln>
              <a:solidFill>
                <a:srgbClr val="00B050"/>
              </a:solidFill>
              <a:effectLst/>
              <a:uLnTx/>
              <a:uFillTx/>
              <a:latin typeface="+mn-lt"/>
              <a:ea typeface="+mn-ea"/>
              <a:cs typeface="+mn-cs"/>
            </a:rPr>
            <a:t>MRV</a:t>
          </a:r>
          <a:r>
            <a:rPr kumimoji="1" lang="ja-JP" altLang="en-US" sz="1000" b="0" i="0" u="none" strike="noStrike" kern="0" cap="none" spc="0" normalizeH="0" baseline="0" noProof="0">
              <a:ln>
                <a:noFill/>
              </a:ln>
              <a:solidFill>
                <a:srgbClr val="00B050"/>
              </a:solidFill>
              <a:effectLst/>
              <a:uLnTx/>
              <a:uFillTx/>
              <a:latin typeface="+mn-lt"/>
              <a:ea typeface="+mn-ea"/>
              <a:cs typeface="+mn-cs"/>
            </a:rPr>
            <a:t>期間</a:t>
          </a:r>
          <a:r>
            <a:rPr kumimoji="1" lang="ja-JP" altLang="en-US" sz="1000"/>
            <a:t>の間に生産量等＝冷水（冷房）負荷が大きく変動し、</a:t>
          </a:r>
          <a:r>
            <a:rPr kumimoji="1" lang="en-US" altLang="ja-JP" sz="1000"/>
            <a:t>CO2</a:t>
          </a:r>
          <a:r>
            <a:rPr kumimoji="1" lang="ja-JP" altLang="en-US" sz="1000"/>
            <a:t>排出削減量も変動する場合は、年度毎の負荷（＝年間必要冷凍能力）からＣＯ２排出削減量を算出すること。</a:t>
          </a:r>
          <a:endParaRPr kumimoji="1" lang="en-US" altLang="ja-JP" sz="1000"/>
        </a:p>
        <a:p>
          <a:r>
            <a:rPr kumimoji="1" lang="ja-JP" altLang="en-US" sz="1000"/>
            <a:t>（下記の</a:t>
          </a:r>
          <a:r>
            <a:rPr kumimoji="1" lang="en-US" altLang="ja-JP" sz="1000"/>
            <a:t>CO2</a:t>
          </a:r>
          <a:r>
            <a:rPr kumimoji="1" lang="ja-JP" altLang="en-US" sz="1000"/>
            <a:t>排出削減量は排出削減量を年別の必要冷凍能力により按分比例して算出しています）</a:t>
          </a:r>
          <a:endParaRPr kumimoji="1" lang="en-US" altLang="ja-JP" sz="1000"/>
        </a:p>
      </xdr:txBody>
    </xdr:sp>
    <xdr:clientData/>
  </xdr:twoCellAnchor>
  <xdr:twoCellAnchor>
    <xdr:from>
      <xdr:col>10</xdr:col>
      <xdr:colOff>66675</xdr:colOff>
      <xdr:row>0</xdr:row>
      <xdr:rowOff>66675</xdr:rowOff>
    </xdr:from>
    <xdr:to>
      <xdr:col>17</xdr:col>
      <xdr:colOff>714375</xdr:colOff>
      <xdr:row>3</xdr:row>
      <xdr:rowOff>47625</xdr:rowOff>
    </xdr:to>
    <xdr:sp macro="" textlink="">
      <xdr:nvSpPr>
        <xdr:cNvPr id="5" name="テキスト ボックス 4">
          <a:extLst>
            <a:ext uri="{FF2B5EF4-FFF2-40B4-BE49-F238E27FC236}">
              <a16:creationId xmlns:a16="http://schemas.microsoft.com/office/drawing/2014/main" id="{7C14ACE0-C7C3-48D8-BDA1-F252679A2A81}"/>
            </a:ext>
          </a:extLst>
        </xdr:cNvPr>
        <xdr:cNvSpPr txBox="1"/>
      </xdr:nvSpPr>
      <xdr:spPr>
        <a:xfrm>
          <a:off x="6219825" y="66675"/>
          <a:ext cx="5848350" cy="752475"/>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6</xdr:col>
      <xdr:colOff>533400</xdr:colOff>
      <xdr:row>9</xdr:row>
      <xdr:rowOff>19050</xdr:rowOff>
    </xdr:from>
    <xdr:to>
      <xdr:col>14</xdr:col>
      <xdr:colOff>285753</xdr:colOff>
      <xdr:row>12</xdr:row>
      <xdr:rowOff>73024</xdr:rowOff>
    </xdr:to>
    <xdr:sp macro="" textlink="">
      <xdr:nvSpPr>
        <xdr:cNvPr id="4" name="正方形/長方形 3">
          <a:extLst>
            <a:ext uri="{FF2B5EF4-FFF2-40B4-BE49-F238E27FC236}">
              <a16:creationId xmlns:a16="http://schemas.microsoft.com/office/drawing/2014/main" id="{CA64D9E6-5A14-4AE9-B26A-4607D1CD1002}"/>
            </a:ext>
          </a:extLst>
        </xdr:cNvPr>
        <xdr:cNvSpPr/>
      </xdr:nvSpPr>
      <xdr:spPr>
        <a:xfrm>
          <a:off x="3943350" y="176212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56C0A-EAC8-4E93-80C7-7036BD089ABC}">
  <dimension ref="B2:R52"/>
  <sheetViews>
    <sheetView tabSelected="1" view="pageBreakPreview" zoomScaleNormal="85" zoomScaleSheetLayoutView="100" workbookViewId="0">
      <selection activeCell="B2" sqref="B2"/>
    </sheetView>
  </sheetViews>
  <sheetFormatPr defaultRowHeight="13.15" customHeight="1" x14ac:dyDescent="0.15"/>
  <cols>
    <col min="1" max="1" width="3" style="23" customWidth="1"/>
    <col min="2" max="2" width="5.75" style="23" customWidth="1"/>
    <col min="3" max="16" width="9" style="23"/>
    <col min="17" max="17" width="14.25" style="23" customWidth="1"/>
    <col min="18" max="18" width="13.75" style="23" customWidth="1"/>
    <col min="19" max="19" width="3" style="23" customWidth="1"/>
    <col min="20" max="20" width="56" style="23" customWidth="1"/>
    <col min="21" max="16384" width="9" style="23"/>
  </cols>
  <sheetData>
    <row r="2" spans="2:17" s="2" customFormat="1" ht="21" customHeight="1" x14ac:dyDescent="0.15">
      <c r="B2" s="35" t="s">
        <v>76</v>
      </c>
      <c r="C2" s="36"/>
      <c r="D2" s="36"/>
      <c r="E2" s="36"/>
      <c r="F2" s="36"/>
      <c r="G2" s="36"/>
      <c r="H2" s="36"/>
      <c r="I2" s="36"/>
      <c r="J2" s="36"/>
      <c r="K2" s="36"/>
    </row>
    <row r="3" spans="2:17" s="2" customFormat="1" ht="13.15" customHeight="1" x14ac:dyDescent="0.15"/>
    <row r="4" spans="2:17" s="2" customFormat="1" ht="13.15" customHeight="1" x14ac:dyDescent="0.15">
      <c r="B4" s="51" t="s">
        <v>28</v>
      </c>
      <c r="C4" s="51"/>
      <c r="D4" s="51"/>
      <c r="E4" s="52"/>
      <c r="F4" s="53"/>
      <c r="G4" s="53"/>
      <c r="H4" s="53"/>
      <c r="I4" s="53"/>
      <c r="J4" s="53"/>
      <c r="K4" s="53"/>
      <c r="L4" s="53"/>
      <c r="M4" s="53"/>
      <c r="N4" s="53"/>
      <c r="P4" s="4"/>
      <c r="Q4" s="5" t="s">
        <v>52</v>
      </c>
    </row>
    <row r="5" spans="2:17" s="2" customFormat="1" ht="13.15" customHeight="1" x14ac:dyDescent="0.15">
      <c r="B5" s="54" t="s">
        <v>29</v>
      </c>
      <c r="C5" s="54"/>
      <c r="D5" s="3" t="s">
        <v>30</v>
      </c>
      <c r="E5" s="52"/>
      <c r="F5" s="52"/>
      <c r="G5" s="52"/>
      <c r="H5" s="52"/>
      <c r="I5" s="52"/>
      <c r="J5" s="52"/>
      <c r="K5" s="52"/>
      <c r="L5" s="52"/>
      <c r="M5" s="52"/>
      <c r="N5" s="52"/>
      <c r="P5" s="37"/>
      <c r="Q5" s="6" t="s">
        <v>53</v>
      </c>
    </row>
    <row r="6" spans="2:17" s="2" customFormat="1" ht="13.15" customHeight="1" x14ac:dyDescent="0.15">
      <c r="B6" s="54"/>
      <c r="C6" s="54"/>
      <c r="D6" s="3" t="s">
        <v>31</v>
      </c>
      <c r="E6" s="55" t="s">
        <v>48</v>
      </c>
      <c r="F6" s="56"/>
      <c r="G6" s="57"/>
      <c r="H6" s="8" t="s">
        <v>32</v>
      </c>
      <c r="I6" s="56" t="s">
        <v>49</v>
      </c>
      <c r="J6" s="56"/>
      <c r="K6" s="57"/>
      <c r="L6" s="8" t="s">
        <v>50</v>
      </c>
      <c r="M6" s="7">
        <v>700</v>
      </c>
      <c r="N6" s="9" t="s">
        <v>51</v>
      </c>
    </row>
    <row r="7" spans="2:17" s="2" customFormat="1" ht="13.15" customHeight="1" x14ac:dyDescent="0.15">
      <c r="B7" s="48" t="s">
        <v>33</v>
      </c>
      <c r="C7" s="48"/>
      <c r="D7" s="48"/>
      <c r="E7" s="49"/>
      <c r="F7" s="50"/>
      <c r="G7" s="50"/>
      <c r="H7" s="50"/>
      <c r="I7" s="50"/>
      <c r="J7" s="50"/>
      <c r="K7" s="50"/>
      <c r="L7" s="50"/>
      <c r="M7" s="50"/>
      <c r="N7" s="50"/>
    </row>
    <row r="8" spans="2:17" s="11" customFormat="1" ht="13.15" customHeight="1" x14ac:dyDescent="0.15">
      <c r="B8" s="10"/>
    </row>
    <row r="9" spans="2:17" s="11" customFormat="1" ht="13.15" customHeight="1" x14ac:dyDescent="0.15">
      <c r="B9" s="12" t="s">
        <v>73</v>
      </c>
      <c r="J9" s="13"/>
      <c r="P9" s="13"/>
      <c r="Q9" s="14"/>
    </row>
    <row r="10" spans="2:17" s="11" customFormat="1" ht="13.15" customHeight="1" x14ac:dyDescent="0.15">
      <c r="B10" s="10" t="s">
        <v>2</v>
      </c>
      <c r="C10" s="11" t="s">
        <v>0</v>
      </c>
      <c r="P10" s="13" t="s">
        <v>1</v>
      </c>
      <c r="Q10" s="38">
        <f>ROUNDDOWN((Q26-Q35),0)</f>
        <v>58</v>
      </c>
    </row>
    <row r="11" spans="2:17" s="11" customFormat="1" ht="13.15" customHeight="1" x14ac:dyDescent="0.15">
      <c r="B11" s="10"/>
      <c r="C11" s="11" t="s">
        <v>3</v>
      </c>
      <c r="P11" s="13"/>
      <c r="Q11" s="15"/>
    </row>
    <row r="12" spans="2:17" s="11" customFormat="1" ht="13.15" customHeight="1" x14ac:dyDescent="0.15">
      <c r="B12" s="10" t="s">
        <v>4</v>
      </c>
      <c r="C12" s="11" t="s">
        <v>5</v>
      </c>
      <c r="P12" s="13" t="s">
        <v>1</v>
      </c>
      <c r="Q12" s="39">
        <f>Q26</f>
        <v>294.64615384615388</v>
      </c>
    </row>
    <row r="13" spans="2:17" s="11" customFormat="1" ht="13.15" customHeight="1" x14ac:dyDescent="0.15">
      <c r="B13" s="10" t="s">
        <v>6</v>
      </c>
      <c r="C13" s="11" t="s">
        <v>7</v>
      </c>
      <c r="P13" s="13" t="s">
        <v>1</v>
      </c>
      <c r="Q13" s="39">
        <f>Q35</f>
        <v>235.71692307692308</v>
      </c>
    </row>
    <row r="14" spans="2:17" s="11" customFormat="1" ht="13.15" customHeight="1" x14ac:dyDescent="0.15">
      <c r="B14" s="10"/>
      <c r="P14" s="13"/>
    </row>
    <row r="15" spans="2:17" s="11" customFormat="1" ht="13.15" customHeight="1" x14ac:dyDescent="0.15">
      <c r="B15" s="12" t="s">
        <v>12</v>
      </c>
      <c r="P15" s="13"/>
    </row>
    <row r="16" spans="2:17" s="11" customFormat="1" ht="13.15" customHeight="1" x14ac:dyDescent="0.15">
      <c r="B16" s="12"/>
      <c r="P16" s="13"/>
    </row>
    <row r="17" spans="2:18" s="11" customFormat="1" ht="13.15" customHeight="1" x14ac:dyDescent="0.15">
      <c r="B17" s="12"/>
      <c r="P17" s="13"/>
    </row>
    <row r="18" spans="2:18" s="11" customFormat="1" ht="13.15" customHeight="1" x14ac:dyDescent="0.15">
      <c r="B18" s="10"/>
      <c r="P18" s="13"/>
      <c r="R18" s="16"/>
    </row>
    <row r="19" spans="2:18" s="11" customFormat="1" ht="13.15" customHeight="1" x14ac:dyDescent="0.15">
      <c r="B19" s="10"/>
      <c r="P19" s="13"/>
      <c r="R19" s="16"/>
    </row>
    <row r="20" spans="2:18" s="11" customFormat="1" ht="13.15" customHeight="1" x14ac:dyDescent="0.15">
      <c r="B20" s="10" t="s">
        <v>26</v>
      </c>
      <c r="C20" s="11" t="s">
        <v>13</v>
      </c>
      <c r="F20" s="11" t="s">
        <v>14</v>
      </c>
      <c r="P20" s="13"/>
      <c r="R20" s="16"/>
    </row>
    <row r="21" spans="2:18" s="11" customFormat="1" ht="13.15" customHeight="1" x14ac:dyDescent="0.15">
      <c r="B21" s="10"/>
      <c r="C21" s="11" t="s">
        <v>15</v>
      </c>
      <c r="P21" s="13" t="s">
        <v>14</v>
      </c>
      <c r="Q21" s="39">
        <f>(Q22*Q23/1000)</f>
        <v>2736</v>
      </c>
      <c r="R21" s="16"/>
    </row>
    <row r="22" spans="2:18" s="11" customFormat="1" ht="13.15" customHeight="1" x14ac:dyDescent="0.15">
      <c r="B22" s="10"/>
      <c r="C22" s="10" t="s">
        <v>58</v>
      </c>
      <c r="P22" s="13" t="s">
        <v>60</v>
      </c>
      <c r="Q22" s="17">
        <v>380</v>
      </c>
    </row>
    <row r="23" spans="2:18" s="11" customFormat="1" ht="13.15" customHeight="1" x14ac:dyDescent="0.15">
      <c r="B23" s="10"/>
      <c r="C23" s="10" t="s">
        <v>59</v>
      </c>
      <c r="P23" s="13" t="s">
        <v>61</v>
      </c>
      <c r="Q23" s="17">
        <v>7200</v>
      </c>
      <c r="R23" s="16"/>
    </row>
    <row r="24" spans="2:18" s="11" customFormat="1" ht="13.15" customHeight="1" x14ac:dyDescent="0.15">
      <c r="B24" s="10"/>
      <c r="P24" s="13"/>
    </row>
    <row r="25" spans="2:18" s="11" customFormat="1" ht="13.15" customHeight="1" x14ac:dyDescent="0.15">
      <c r="B25" s="12" t="s">
        <v>8</v>
      </c>
      <c r="P25" s="13"/>
    </row>
    <row r="26" spans="2:18" s="11" customFormat="1" ht="13.15" customHeight="1" x14ac:dyDescent="0.15">
      <c r="B26" s="10"/>
      <c r="C26" s="11" t="s">
        <v>19</v>
      </c>
      <c r="P26" s="13" t="s">
        <v>1</v>
      </c>
      <c r="Q26" s="39">
        <f>(Q27*Q30)</f>
        <v>294.64615384615388</v>
      </c>
    </row>
    <row r="27" spans="2:18" s="11" customFormat="1" ht="13.15" customHeight="1" x14ac:dyDescent="0.15">
      <c r="B27" s="10"/>
      <c r="C27" s="11" t="s">
        <v>27</v>
      </c>
      <c r="P27" s="13" t="s">
        <v>14</v>
      </c>
      <c r="Q27" s="39">
        <f>(Q21/Q29)</f>
        <v>526.15384615384619</v>
      </c>
      <c r="R27" s="16"/>
    </row>
    <row r="28" spans="2:18" s="11" customFormat="1" ht="13.15" customHeight="1" x14ac:dyDescent="0.15">
      <c r="B28" s="10" t="s">
        <v>20</v>
      </c>
      <c r="C28" s="11" t="s">
        <v>21</v>
      </c>
      <c r="H28" s="18"/>
      <c r="P28" s="19"/>
    </row>
    <row r="29" spans="2:18" s="11" customFormat="1" ht="13.15" customHeight="1" x14ac:dyDescent="0.15">
      <c r="B29" s="10" t="s">
        <v>16</v>
      </c>
      <c r="C29" s="11" t="s">
        <v>17</v>
      </c>
      <c r="N29" s="13"/>
      <c r="P29" s="13"/>
      <c r="Q29" s="20">
        <v>5.2</v>
      </c>
      <c r="R29" s="16"/>
    </row>
    <row r="30" spans="2:18" s="11" customFormat="1" ht="13.15" customHeight="1" x14ac:dyDescent="0.15">
      <c r="B30" s="10" t="s">
        <v>18</v>
      </c>
      <c r="C30" s="11" t="s">
        <v>9</v>
      </c>
      <c r="N30" s="13"/>
      <c r="P30" s="13" t="s">
        <v>10</v>
      </c>
      <c r="Q30" s="21">
        <v>0.56000000000000005</v>
      </c>
      <c r="R30" s="16"/>
    </row>
    <row r="31" spans="2:18" s="11" customFormat="1" ht="13.15" customHeight="1" x14ac:dyDescent="0.15">
      <c r="B31" s="10"/>
      <c r="C31" s="13" t="s">
        <v>34</v>
      </c>
      <c r="D31" s="44" t="s">
        <v>62</v>
      </c>
      <c r="E31" s="45"/>
      <c r="F31" s="45"/>
      <c r="G31" s="45"/>
      <c r="H31" s="45"/>
      <c r="I31" s="46"/>
      <c r="P31" s="13"/>
    </row>
    <row r="32" spans="2:18" s="11" customFormat="1" ht="13.15" customHeight="1" x14ac:dyDescent="0.15">
      <c r="B32" s="10"/>
      <c r="D32" s="18"/>
      <c r="P32" s="13"/>
    </row>
    <row r="33" spans="2:18" s="11" customFormat="1" ht="13.15" customHeight="1" x14ac:dyDescent="0.15">
      <c r="B33" s="10"/>
      <c r="D33" s="18"/>
      <c r="P33" s="13"/>
    </row>
    <row r="34" spans="2:18" s="11" customFormat="1" ht="13.15" customHeight="1" x14ac:dyDescent="0.15">
      <c r="B34" s="12" t="s">
        <v>11</v>
      </c>
      <c r="P34" s="13"/>
    </row>
    <row r="35" spans="2:18" s="11" customFormat="1" ht="13.15" customHeight="1" x14ac:dyDescent="0.15">
      <c r="B35" s="10"/>
      <c r="C35" s="11" t="s">
        <v>55</v>
      </c>
      <c r="P35" s="13" t="s">
        <v>1</v>
      </c>
      <c r="Q35" s="39">
        <f>(Q36*Q39)</f>
        <v>235.71692307692308</v>
      </c>
    </row>
    <row r="36" spans="2:18" s="11" customFormat="1" ht="13.15" customHeight="1" x14ac:dyDescent="0.15">
      <c r="B36" s="10" t="s">
        <v>22</v>
      </c>
      <c r="C36" s="11" t="s">
        <v>24</v>
      </c>
      <c r="P36" s="13" t="s">
        <v>14</v>
      </c>
      <c r="Q36" s="39">
        <f>Q21/Q38</f>
        <v>420.92307692307691</v>
      </c>
    </row>
    <row r="37" spans="2:18" s="11" customFormat="1" ht="13.15" customHeight="1" x14ac:dyDescent="0.15">
      <c r="B37" s="10"/>
      <c r="P37" s="13"/>
    </row>
    <row r="38" spans="2:18" ht="13.15" customHeight="1" x14ac:dyDescent="0.15">
      <c r="B38" s="22" t="s">
        <v>23</v>
      </c>
      <c r="C38" s="11" t="s">
        <v>25</v>
      </c>
      <c r="D38" s="11"/>
      <c r="E38" s="11"/>
      <c r="F38" s="11"/>
      <c r="G38" s="11"/>
      <c r="H38" s="11"/>
      <c r="I38" s="11"/>
      <c r="J38" s="11"/>
      <c r="K38" s="11"/>
      <c r="L38" s="11"/>
      <c r="M38" s="11"/>
      <c r="N38" s="11"/>
      <c r="O38" s="11"/>
      <c r="P38" s="19"/>
      <c r="Q38" s="20">
        <v>6.5</v>
      </c>
    </row>
    <row r="39" spans="2:18" s="11" customFormat="1" ht="13.15" customHeight="1" x14ac:dyDescent="0.15">
      <c r="B39" s="10" t="s">
        <v>18</v>
      </c>
      <c r="C39" s="11" t="s">
        <v>9</v>
      </c>
      <c r="N39" s="13"/>
      <c r="P39" s="13" t="s">
        <v>10</v>
      </c>
      <c r="Q39" s="21">
        <v>0.56000000000000005</v>
      </c>
      <c r="R39" s="16"/>
    </row>
    <row r="40" spans="2:18" s="11" customFormat="1" ht="13.15" customHeight="1" x14ac:dyDescent="0.15">
      <c r="B40" s="10"/>
      <c r="C40" s="13" t="s">
        <v>34</v>
      </c>
      <c r="D40" s="44" t="s">
        <v>63</v>
      </c>
      <c r="E40" s="45"/>
      <c r="F40" s="45"/>
      <c r="G40" s="45"/>
      <c r="H40" s="45"/>
      <c r="I40" s="46"/>
      <c r="P40" s="13"/>
    </row>
    <row r="41" spans="2:18" s="11" customFormat="1" ht="13.15" customHeight="1" x14ac:dyDescent="0.15">
      <c r="B41" s="10"/>
      <c r="D41" s="24"/>
      <c r="P41" s="13"/>
    </row>
    <row r="44" spans="2:18" ht="13.15" customHeight="1" x14ac:dyDescent="0.15">
      <c r="B44" s="25"/>
      <c r="C44" s="26"/>
      <c r="D44" s="26"/>
      <c r="E44" s="26"/>
      <c r="F44" s="26"/>
      <c r="G44" s="26"/>
      <c r="H44" s="26"/>
      <c r="I44" s="26"/>
      <c r="J44" s="26"/>
      <c r="K44" s="26"/>
      <c r="L44" s="26"/>
      <c r="M44" s="26"/>
      <c r="N44" s="26"/>
      <c r="O44" s="26"/>
    </row>
    <row r="45" spans="2:18" ht="13.15" customHeight="1" x14ac:dyDescent="0.15">
      <c r="B45" s="26"/>
      <c r="C45" s="26"/>
      <c r="D45" s="26"/>
      <c r="E45" s="26"/>
      <c r="F45" s="26"/>
      <c r="G45" s="26"/>
      <c r="H45" s="26"/>
      <c r="I45" s="26"/>
      <c r="J45" s="26"/>
      <c r="K45" s="26"/>
      <c r="L45" s="26"/>
      <c r="M45" s="26"/>
      <c r="N45" s="26"/>
      <c r="O45" s="26"/>
    </row>
    <row r="46" spans="2:18" ht="13.15" customHeight="1" x14ac:dyDescent="0.15">
      <c r="B46" s="26"/>
      <c r="C46" s="26"/>
      <c r="D46" s="26"/>
      <c r="E46" s="26"/>
      <c r="F46" s="26"/>
      <c r="G46" s="26"/>
      <c r="H46" s="26"/>
      <c r="I46" s="26"/>
      <c r="J46" s="26"/>
      <c r="K46" s="26"/>
      <c r="L46" s="26"/>
      <c r="M46" s="26"/>
      <c r="N46" s="26"/>
      <c r="O46" s="26"/>
    </row>
    <row r="47" spans="2:18" ht="13.15" customHeight="1" x14ac:dyDescent="0.15">
      <c r="B47" s="47" t="s">
        <v>74</v>
      </c>
      <c r="C47" s="42"/>
      <c r="D47" s="42"/>
      <c r="E47" s="27">
        <v>8</v>
      </c>
      <c r="F47" s="28" t="s">
        <v>35</v>
      </c>
      <c r="G47" s="29"/>
      <c r="H47" s="29"/>
      <c r="I47" s="29"/>
      <c r="J47" s="29"/>
      <c r="K47" s="29"/>
      <c r="L47" s="30" t="s">
        <v>75</v>
      </c>
      <c r="M47" s="29"/>
      <c r="N47" s="29"/>
      <c r="O47" s="11"/>
      <c r="P47" s="11"/>
      <c r="Q47" s="11"/>
    </row>
    <row r="48" spans="2:18" ht="13.15" customHeight="1" x14ac:dyDescent="0.15">
      <c r="B48" s="41" t="s">
        <v>36</v>
      </c>
      <c r="C48" s="41"/>
      <c r="D48" s="41"/>
      <c r="E48" s="31" t="s">
        <v>37</v>
      </c>
      <c r="F48" s="31" t="s">
        <v>38</v>
      </c>
      <c r="G48" s="31" t="s">
        <v>39</v>
      </c>
      <c r="H48" s="31" t="s">
        <v>40</v>
      </c>
      <c r="I48" s="31" t="s">
        <v>41</v>
      </c>
      <c r="J48" s="31" t="s">
        <v>42</v>
      </c>
      <c r="K48" s="31" t="s">
        <v>43</v>
      </c>
      <c r="L48" s="31" t="s">
        <v>44</v>
      </c>
      <c r="M48" s="31"/>
      <c r="N48" s="31"/>
      <c r="O48" s="31"/>
      <c r="P48" s="31"/>
      <c r="Q48" s="30"/>
    </row>
    <row r="49" spans="2:18" ht="13.15" customHeight="1" x14ac:dyDescent="0.15">
      <c r="B49" s="42" t="s">
        <v>47</v>
      </c>
      <c r="C49" s="42"/>
      <c r="D49" s="42"/>
      <c r="E49" s="17">
        <v>1925</v>
      </c>
      <c r="F49" s="17">
        <v>2189</v>
      </c>
      <c r="G49" s="17">
        <v>2462</v>
      </c>
      <c r="H49" s="17">
        <v>2736</v>
      </c>
      <c r="I49" s="17">
        <v>2736</v>
      </c>
      <c r="J49" s="17">
        <v>2736</v>
      </c>
      <c r="K49" s="17">
        <v>2736</v>
      </c>
      <c r="L49" s="17">
        <v>2736</v>
      </c>
      <c r="M49" s="17"/>
      <c r="N49" s="17"/>
      <c r="O49" s="17"/>
      <c r="P49" s="17"/>
      <c r="Q49" s="32" t="s">
        <v>45</v>
      </c>
    </row>
    <row r="50" spans="2:18" ht="13.15" customHeight="1" x14ac:dyDescent="0.15">
      <c r="B50" s="43" t="s">
        <v>46</v>
      </c>
      <c r="C50" s="43"/>
      <c r="D50" s="43"/>
      <c r="E50" s="39">
        <f>ROUNDDOWN(($Q$10*E49/$Q$21),0)</f>
        <v>40</v>
      </c>
      <c r="F50" s="39">
        <f>ROUNDDOWN(($Q$10*F49/$Q$21),0)</f>
        <v>46</v>
      </c>
      <c r="G50" s="39">
        <f t="shared" ref="G50:P50" si="0">ROUNDDOWN(($Q$10*G49/$Q$21),0)</f>
        <v>52</v>
      </c>
      <c r="H50" s="39">
        <f t="shared" si="0"/>
        <v>58</v>
      </c>
      <c r="I50" s="39">
        <f t="shared" si="0"/>
        <v>58</v>
      </c>
      <c r="J50" s="39">
        <f t="shared" si="0"/>
        <v>58</v>
      </c>
      <c r="K50" s="39">
        <f t="shared" si="0"/>
        <v>58</v>
      </c>
      <c r="L50" s="39">
        <f t="shared" si="0"/>
        <v>58</v>
      </c>
      <c r="M50" s="39">
        <f t="shared" si="0"/>
        <v>0</v>
      </c>
      <c r="N50" s="39">
        <f t="shared" si="0"/>
        <v>0</v>
      </c>
      <c r="O50" s="39">
        <f t="shared" si="0"/>
        <v>0</v>
      </c>
      <c r="P50" s="39">
        <f t="shared" si="0"/>
        <v>0</v>
      </c>
      <c r="Q50" s="39">
        <f>SUM(E50:P50)</f>
        <v>428</v>
      </c>
    </row>
    <row r="51" spans="2:18" ht="13.15" customHeight="1" x14ac:dyDescent="0.15">
      <c r="B51" s="11"/>
      <c r="C51" s="11"/>
      <c r="D51" s="11"/>
      <c r="E51" s="11"/>
      <c r="F51" s="11"/>
      <c r="G51" s="11"/>
      <c r="H51" s="11"/>
      <c r="I51" s="11"/>
      <c r="J51" s="11"/>
      <c r="K51" s="11"/>
      <c r="L51" s="11"/>
      <c r="M51" s="11"/>
      <c r="N51" s="29"/>
      <c r="O51" s="33"/>
      <c r="P51" s="13" t="s">
        <v>57</v>
      </c>
      <c r="Q51" s="40">
        <f>ROUNDDOWN((Q50/E47),0)</f>
        <v>53</v>
      </c>
      <c r="R51" s="23" t="s">
        <v>54</v>
      </c>
    </row>
    <row r="52" spans="2:18" ht="13.15" customHeight="1" x14ac:dyDescent="0.15">
      <c r="Q52" s="34" t="s">
        <v>56</v>
      </c>
    </row>
  </sheetData>
  <sheetProtection algorithmName="SHA-512" hashValue="UozwayCXFZxIechVYPhxL4BkVPS8/W9lhqYu9a9nORNPg6USdZeaieIDpeYx4LqeMmrMI3NOS3IN7jEzTM2uyg==" saltValue="Vs3jJP4ctTJt2ga/IohEJQ==" spinCount="100000" sheet="1" objects="1" scenarios="1"/>
  <mergeCells count="14">
    <mergeCell ref="B7:D7"/>
    <mergeCell ref="E7:N7"/>
    <mergeCell ref="B4:D4"/>
    <mergeCell ref="E4:N4"/>
    <mergeCell ref="B5:C6"/>
    <mergeCell ref="E5:N5"/>
    <mergeCell ref="E6:G6"/>
    <mergeCell ref="I6:K6"/>
    <mergeCell ref="B48:D48"/>
    <mergeCell ref="B49:D49"/>
    <mergeCell ref="B50:D50"/>
    <mergeCell ref="D31:I31"/>
    <mergeCell ref="D40:I40"/>
    <mergeCell ref="B47:D47"/>
  </mergeCells>
  <phoneticPr fontId="1"/>
  <printOptions horizontalCentered="1" verticalCentered="1"/>
  <pageMargins left="0.23622047244094491" right="0.23622047244094491" top="0.74803149606299213" bottom="0.74803149606299213" header="0.31496062992125984" footer="0.31496062992125984"/>
  <pageSetup paperSize="9" scale="6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32F20-F3DE-4717-AECB-524829609F4F}">
  <dimension ref="B2:R52"/>
  <sheetViews>
    <sheetView view="pageBreakPreview" zoomScaleNormal="85" zoomScaleSheetLayoutView="100" workbookViewId="0">
      <selection activeCell="B2" sqref="B2"/>
    </sheetView>
  </sheetViews>
  <sheetFormatPr defaultRowHeight="13.15" customHeight="1" x14ac:dyDescent="0.15"/>
  <cols>
    <col min="1" max="1" width="3" style="23" customWidth="1"/>
    <col min="2" max="2" width="5.75" style="23" customWidth="1"/>
    <col min="3" max="16" width="9" style="23"/>
    <col min="17" max="17" width="14.25" style="23" customWidth="1"/>
    <col min="18" max="18" width="13.75" style="23" customWidth="1"/>
    <col min="19" max="19" width="2.875" style="23" customWidth="1"/>
    <col min="20" max="20" width="56" style="23" customWidth="1"/>
    <col min="21" max="16384" width="9" style="23"/>
  </cols>
  <sheetData>
    <row r="2" spans="2:17" s="2" customFormat="1" ht="18.75" customHeight="1" x14ac:dyDescent="0.15">
      <c r="B2" s="35" t="s">
        <v>76</v>
      </c>
      <c r="C2" s="36"/>
      <c r="D2" s="36"/>
      <c r="E2" s="36"/>
      <c r="F2" s="36"/>
      <c r="G2" s="36"/>
      <c r="H2" s="36"/>
      <c r="I2" s="36"/>
      <c r="J2" s="36"/>
      <c r="K2" s="36"/>
    </row>
    <row r="3" spans="2:17" s="2" customFormat="1" ht="13.15" customHeight="1" x14ac:dyDescent="0.15"/>
    <row r="4" spans="2:17" s="2" customFormat="1" ht="13.15" customHeight="1" x14ac:dyDescent="0.15">
      <c r="B4" s="51" t="s">
        <v>28</v>
      </c>
      <c r="C4" s="51"/>
      <c r="D4" s="51"/>
      <c r="E4" s="52"/>
      <c r="F4" s="53"/>
      <c r="G4" s="53"/>
      <c r="H4" s="53"/>
      <c r="I4" s="53"/>
      <c r="J4" s="53"/>
      <c r="K4" s="53"/>
      <c r="L4" s="53"/>
      <c r="M4" s="53"/>
      <c r="N4" s="53"/>
      <c r="P4" s="4"/>
      <c r="Q4" s="5" t="s">
        <v>52</v>
      </c>
    </row>
    <row r="5" spans="2:17" s="2" customFormat="1" ht="13.15" customHeight="1" x14ac:dyDescent="0.15">
      <c r="B5" s="54" t="s">
        <v>29</v>
      </c>
      <c r="C5" s="54"/>
      <c r="D5" s="3" t="s">
        <v>30</v>
      </c>
      <c r="E5" s="52"/>
      <c r="F5" s="52"/>
      <c r="G5" s="52"/>
      <c r="H5" s="52"/>
      <c r="I5" s="52"/>
      <c r="J5" s="52"/>
      <c r="K5" s="52"/>
      <c r="L5" s="52"/>
      <c r="M5" s="52"/>
      <c r="N5" s="52"/>
      <c r="P5" s="37"/>
      <c r="Q5" s="6" t="s">
        <v>53</v>
      </c>
    </row>
    <row r="6" spans="2:17" s="2" customFormat="1" ht="13.15" customHeight="1" x14ac:dyDescent="0.15">
      <c r="B6" s="54"/>
      <c r="C6" s="54"/>
      <c r="D6" s="3" t="s">
        <v>31</v>
      </c>
      <c r="E6" s="55"/>
      <c r="F6" s="56"/>
      <c r="G6" s="57"/>
      <c r="H6" s="8" t="s">
        <v>32</v>
      </c>
      <c r="I6" s="56"/>
      <c r="J6" s="56"/>
      <c r="K6" s="57"/>
      <c r="L6" s="8" t="s">
        <v>50</v>
      </c>
      <c r="M6" s="7"/>
      <c r="N6" s="9" t="s">
        <v>51</v>
      </c>
    </row>
    <row r="7" spans="2:17" s="2" customFormat="1" ht="13.15" customHeight="1" x14ac:dyDescent="0.15">
      <c r="B7" s="48" t="s">
        <v>33</v>
      </c>
      <c r="C7" s="48"/>
      <c r="D7" s="48"/>
      <c r="E7" s="49"/>
      <c r="F7" s="50"/>
      <c r="G7" s="50"/>
      <c r="H7" s="50"/>
      <c r="I7" s="50"/>
      <c r="J7" s="50"/>
      <c r="K7" s="50"/>
      <c r="L7" s="50"/>
      <c r="M7" s="50"/>
      <c r="N7" s="50"/>
    </row>
    <row r="8" spans="2:17" s="11" customFormat="1" ht="13.15" customHeight="1" x14ac:dyDescent="0.15">
      <c r="B8" s="10"/>
    </row>
    <row r="9" spans="2:17" s="11" customFormat="1" ht="13.15" customHeight="1" x14ac:dyDescent="0.15">
      <c r="B9" s="12" t="s">
        <v>73</v>
      </c>
      <c r="J9" s="13"/>
      <c r="P9" s="13"/>
      <c r="Q9" s="14"/>
    </row>
    <row r="10" spans="2:17" s="11" customFormat="1" ht="13.15" customHeight="1" x14ac:dyDescent="0.15">
      <c r="B10" s="10" t="s">
        <v>2</v>
      </c>
      <c r="C10" s="11" t="s">
        <v>0</v>
      </c>
      <c r="P10" s="13" t="s">
        <v>1</v>
      </c>
      <c r="Q10" s="38" t="e">
        <f>ROUNDDOWN((Q26-Q35),0)</f>
        <v>#DIV/0!</v>
      </c>
    </row>
    <row r="11" spans="2:17" s="11" customFormat="1" ht="13.15" customHeight="1" x14ac:dyDescent="0.15">
      <c r="B11" s="10"/>
      <c r="C11" s="11" t="s">
        <v>3</v>
      </c>
      <c r="P11" s="13"/>
      <c r="Q11" s="15"/>
    </row>
    <row r="12" spans="2:17" s="11" customFormat="1" ht="13.15" customHeight="1" x14ac:dyDescent="0.15">
      <c r="B12" s="10" t="s">
        <v>4</v>
      </c>
      <c r="C12" s="11" t="s">
        <v>5</v>
      </c>
      <c r="P12" s="13" t="s">
        <v>1</v>
      </c>
      <c r="Q12" s="39" t="e">
        <f>Q26</f>
        <v>#DIV/0!</v>
      </c>
    </row>
    <row r="13" spans="2:17" s="11" customFormat="1" ht="13.15" customHeight="1" x14ac:dyDescent="0.15">
      <c r="B13" s="10" t="s">
        <v>6</v>
      </c>
      <c r="C13" s="11" t="s">
        <v>7</v>
      </c>
      <c r="P13" s="13" t="s">
        <v>1</v>
      </c>
      <c r="Q13" s="39" t="e">
        <f>Q35</f>
        <v>#DIV/0!</v>
      </c>
    </row>
    <row r="14" spans="2:17" s="11" customFormat="1" ht="13.15" customHeight="1" x14ac:dyDescent="0.15">
      <c r="B14" s="10"/>
      <c r="P14" s="13"/>
    </row>
    <row r="15" spans="2:17" s="11" customFormat="1" ht="13.15" customHeight="1" x14ac:dyDescent="0.15">
      <c r="B15" s="12" t="s">
        <v>12</v>
      </c>
      <c r="P15" s="13"/>
    </row>
    <row r="16" spans="2:17" s="11" customFormat="1" ht="13.15" customHeight="1" x14ac:dyDescent="0.15">
      <c r="B16" s="12"/>
      <c r="P16" s="13"/>
    </row>
    <row r="17" spans="2:18" s="11" customFormat="1" ht="13.15" customHeight="1" x14ac:dyDescent="0.15">
      <c r="B17" s="12"/>
      <c r="P17" s="13"/>
    </row>
    <row r="18" spans="2:18" s="11" customFormat="1" ht="13.15" customHeight="1" x14ac:dyDescent="0.15">
      <c r="B18" s="10"/>
      <c r="P18" s="13"/>
      <c r="R18" s="16"/>
    </row>
    <row r="19" spans="2:18" s="11" customFormat="1" ht="13.15" customHeight="1" x14ac:dyDescent="0.15">
      <c r="B19" s="10"/>
      <c r="P19" s="13"/>
      <c r="R19" s="16"/>
    </row>
    <row r="20" spans="2:18" s="11" customFormat="1" ht="13.15" customHeight="1" x14ac:dyDescent="0.15">
      <c r="B20" s="10" t="s">
        <v>26</v>
      </c>
      <c r="C20" s="11" t="s">
        <v>13</v>
      </c>
      <c r="F20" s="11" t="s">
        <v>14</v>
      </c>
      <c r="P20" s="13"/>
      <c r="R20" s="16"/>
    </row>
    <row r="21" spans="2:18" s="11" customFormat="1" ht="13.15" customHeight="1" x14ac:dyDescent="0.15">
      <c r="B21" s="10"/>
      <c r="C21" s="11" t="s">
        <v>15</v>
      </c>
      <c r="P21" s="13" t="s">
        <v>14</v>
      </c>
      <c r="Q21" s="39">
        <f>(Q22*Q23/1000)</f>
        <v>0</v>
      </c>
      <c r="R21" s="16"/>
    </row>
    <row r="22" spans="2:18" s="11" customFormat="1" ht="13.15" customHeight="1" x14ac:dyDescent="0.15">
      <c r="B22" s="10"/>
      <c r="C22" s="10" t="s">
        <v>58</v>
      </c>
      <c r="P22" s="13" t="s">
        <v>60</v>
      </c>
      <c r="Q22" s="17"/>
    </row>
    <row r="23" spans="2:18" s="11" customFormat="1" ht="13.15" customHeight="1" x14ac:dyDescent="0.15">
      <c r="B23" s="10"/>
      <c r="C23" s="10" t="s">
        <v>59</v>
      </c>
      <c r="P23" s="13" t="s">
        <v>61</v>
      </c>
      <c r="Q23" s="17"/>
      <c r="R23" s="16"/>
    </row>
    <row r="24" spans="2:18" s="11" customFormat="1" ht="13.15" customHeight="1" x14ac:dyDescent="0.15">
      <c r="B24" s="10"/>
      <c r="P24" s="13"/>
    </row>
    <row r="25" spans="2:18" s="11" customFormat="1" ht="13.15" customHeight="1" x14ac:dyDescent="0.15">
      <c r="B25" s="12" t="s">
        <v>8</v>
      </c>
      <c r="P25" s="13"/>
    </row>
    <row r="26" spans="2:18" s="11" customFormat="1" ht="13.15" customHeight="1" x14ac:dyDescent="0.15">
      <c r="B26" s="10"/>
      <c r="C26" s="11" t="s">
        <v>19</v>
      </c>
      <c r="P26" s="13" t="s">
        <v>1</v>
      </c>
      <c r="Q26" s="39" t="e">
        <f>(Q27*Q30)</f>
        <v>#DIV/0!</v>
      </c>
    </row>
    <row r="27" spans="2:18" s="11" customFormat="1" ht="13.15" customHeight="1" x14ac:dyDescent="0.15">
      <c r="B27" s="10"/>
      <c r="C27" s="11" t="s">
        <v>27</v>
      </c>
      <c r="P27" s="13" t="s">
        <v>14</v>
      </c>
      <c r="Q27" s="39" t="e">
        <f>(Q21/Q29)</f>
        <v>#DIV/0!</v>
      </c>
      <c r="R27" s="16"/>
    </row>
    <row r="28" spans="2:18" s="11" customFormat="1" ht="13.15" customHeight="1" x14ac:dyDescent="0.15">
      <c r="B28" s="10" t="s">
        <v>20</v>
      </c>
      <c r="C28" s="11" t="s">
        <v>21</v>
      </c>
      <c r="H28" s="18"/>
      <c r="P28" s="19"/>
    </row>
    <row r="29" spans="2:18" s="11" customFormat="1" ht="13.15" customHeight="1" x14ac:dyDescent="0.15">
      <c r="B29" s="10" t="s">
        <v>16</v>
      </c>
      <c r="C29" s="11" t="s">
        <v>17</v>
      </c>
      <c r="N29" s="13"/>
      <c r="P29" s="13"/>
      <c r="Q29" s="20"/>
      <c r="R29" s="16"/>
    </row>
    <row r="30" spans="2:18" s="11" customFormat="1" ht="13.15" customHeight="1" x14ac:dyDescent="0.15">
      <c r="B30" s="10" t="s">
        <v>18</v>
      </c>
      <c r="C30" s="11" t="s">
        <v>9</v>
      </c>
      <c r="N30" s="13"/>
      <c r="P30" s="13" t="s">
        <v>10</v>
      </c>
      <c r="Q30" s="21"/>
      <c r="R30" s="16"/>
    </row>
    <row r="31" spans="2:18" s="11" customFormat="1" ht="13.15" customHeight="1" x14ac:dyDescent="0.15">
      <c r="B31" s="10"/>
      <c r="C31" s="13" t="s">
        <v>34</v>
      </c>
      <c r="D31" s="44"/>
      <c r="E31" s="45"/>
      <c r="F31" s="45"/>
      <c r="G31" s="45"/>
      <c r="H31" s="45"/>
      <c r="I31" s="46"/>
      <c r="P31" s="13"/>
    </row>
    <row r="32" spans="2:18" s="11" customFormat="1" ht="13.15" customHeight="1" x14ac:dyDescent="0.15">
      <c r="B32" s="10"/>
      <c r="D32" s="18"/>
      <c r="P32" s="13"/>
    </row>
    <row r="33" spans="2:18" s="11" customFormat="1" ht="13.15" customHeight="1" x14ac:dyDescent="0.15">
      <c r="B33" s="10"/>
      <c r="D33" s="18"/>
      <c r="P33" s="13"/>
    </row>
    <row r="34" spans="2:18" s="11" customFormat="1" ht="13.15" customHeight="1" x14ac:dyDescent="0.15">
      <c r="B34" s="12" t="s">
        <v>11</v>
      </c>
      <c r="P34" s="13"/>
    </row>
    <row r="35" spans="2:18" s="11" customFormat="1" ht="13.15" customHeight="1" x14ac:dyDescent="0.15">
      <c r="B35" s="10"/>
      <c r="C35" s="11" t="s">
        <v>55</v>
      </c>
      <c r="P35" s="13" t="s">
        <v>1</v>
      </c>
      <c r="Q35" s="39" t="e">
        <f>(Q36*Q39)</f>
        <v>#DIV/0!</v>
      </c>
    </row>
    <row r="36" spans="2:18" s="11" customFormat="1" ht="13.15" customHeight="1" x14ac:dyDescent="0.15">
      <c r="B36" s="10" t="s">
        <v>22</v>
      </c>
      <c r="C36" s="11" t="s">
        <v>24</v>
      </c>
      <c r="P36" s="13" t="s">
        <v>14</v>
      </c>
      <c r="Q36" s="39" t="e">
        <f>Q21/Q38</f>
        <v>#DIV/0!</v>
      </c>
    </row>
    <row r="37" spans="2:18" s="11" customFormat="1" ht="13.15" customHeight="1" x14ac:dyDescent="0.15">
      <c r="B37" s="10"/>
      <c r="P37" s="13"/>
    </row>
    <row r="38" spans="2:18" ht="13.15" customHeight="1" x14ac:dyDescent="0.15">
      <c r="B38" s="22" t="s">
        <v>23</v>
      </c>
      <c r="C38" s="11" t="s">
        <v>25</v>
      </c>
      <c r="D38" s="11"/>
      <c r="E38" s="11"/>
      <c r="F38" s="11"/>
      <c r="G38" s="11"/>
      <c r="H38" s="11"/>
      <c r="I38" s="11"/>
      <c r="J38" s="11"/>
      <c r="K38" s="11"/>
      <c r="L38" s="11"/>
      <c r="M38" s="11"/>
      <c r="N38" s="11"/>
      <c r="O38" s="11"/>
      <c r="P38" s="19"/>
      <c r="Q38" s="20"/>
    </row>
    <row r="39" spans="2:18" s="11" customFormat="1" ht="13.15" customHeight="1" x14ac:dyDescent="0.15">
      <c r="B39" s="10" t="s">
        <v>18</v>
      </c>
      <c r="C39" s="11" t="s">
        <v>9</v>
      </c>
      <c r="N39" s="13"/>
      <c r="P39" s="13" t="s">
        <v>10</v>
      </c>
      <c r="Q39" s="21"/>
      <c r="R39" s="16"/>
    </row>
    <row r="40" spans="2:18" s="11" customFormat="1" ht="13.15" customHeight="1" x14ac:dyDescent="0.15">
      <c r="B40" s="10"/>
      <c r="C40" s="13" t="s">
        <v>34</v>
      </c>
      <c r="D40" s="44"/>
      <c r="E40" s="45"/>
      <c r="F40" s="45"/>
      <c r="G40" s="45"/>
      <c r="H40" s="45"/>
      <c r="I40" s="46"/>
      <c r="P40" s="13"/>
    </row>
    <row r="41" spans="2:18" s="11" customFormat="1" ht="13.15" customHeight="1" x14ac:dyDescent="0.15">
      <c r="B41" s="10"/>
      <c r="D41" s="24"/>
      <c r="P41" s="13"/>
    </row>
    <row r="44" spans="2:18" ht="13.15" customHeight="1" x14ac:dyDescent="0.15">
      <c r="B44" s="25"/>
      <c r="C44" s="26"/>
      <c r="D44" s="26"/>
      <c r="E44" s="26"/>
      <c r="F44" s="26"/>
      <c r="G44" s="26"/>
      <c r="H44" s="26"/>
      <c r="I44" s="26"/>
      <c r="J44" s="26"/>
      <c r="K44" s="26"/>
      <c r="L44" s="26"/>
      <c r="M44" s="26"/>
      <c r="N44" s="26"/>
      <c r="O44" s="26"/>
    </row>
    <row r="45" spans="2:18" ht="13.15" customHeight="1" x14ac:dyDescent="0.15">
      <c r="B45" s="26"/>
      <c r="C45" s="26"/>
      <c r="D45" s="26"/>
      <c r="E45" s="26"/>
      <c r="F45" s="26"/>
      <c r="G45" s="26"/>
      <c r="H45" s="26"/>
      <c r="I45" s="26"/>
      <c r="J45" s="26"/>
      <c r="K45" s="26"/>
      <c r="L45" s="26"/>
      <c r="M45" s="26"/>
      <c r="N45" s="26"/>
      <c r="O45" s="26"/>
    </row>
    <row r="46" spans="2:18" ht="13.15" customHeight="1" x14ac:dyDescent="0.15">
      <c r="B46" s="26"/>
      <c r="C46" s="26"/>
      <c r="D46" s="26"/>
      <c r="E46" s="26"/>
      <c r="F46" s="26"/>
      <c r="G46" s="26"/>
      <c r="H46" s="26"/>
      <c r="I46" s="26"/>
      <c r="J46" s="26"/>
      <c r="K46" s="26"/>
      <c r="L46" s="26"/>
      <c r="M46" s="26"/>
      <c r="N46" s="26"/>
      <c r="O46" s="26"/>
    </row>
    <row r="47" spans="2:18" ht="13.15" customHeight="1" x14ac:dyDescent="0.15">
      <c r="B47" s="47" t="s">
        <v>74</v>
      </c>
      <c r="C47" s="42"/>
      <c r="D47" s="42"/>
      <c r="E47" s="27"/>
      <c r="F47" s="28" t="s">
        <v>35</v>
      </c>
      <c r="G47" s="29"/>
      <c r="H47" s="29"/>
      <c r="I47" s="29"/>
      <c r="J47" s="29"/>
      <c r="K47" s="29"/>
      <c r="L47" s="30" t="s">
        <v>75</v>
      </c>
      <c r="M47" s="29"/>
      <c r="N47" s="29"/>
      <c r="O47" s="11"/>
      <c r="P47" s="11"/>
      <c r="Q47" s="11"/>
    </row>
    <row r="48" spans="2:18" ht="13.15" customHeight="1" x14ac:dyDescent="0.15">
      <c r="B48" s="41" t="s">
        <v>36</v>
      </c>
      <c r="C48" s="41"/>
      <c r="D48" s="41"/>
      <c r="E48" s="31"/>
      <c r="F48" s="31"/>
      <c r="G48" s="31"/>
      <c r="H48" s="31"/>
      <c r="I48" s="31"/>
      <c r="J48" s="31"/>
      <c r="K48" s="31"/>
      <c r="L48" s="31"/>
      <c r="M48" s="31"/>
      <c r="N48" s="31"/>
      <c r="O48" s="31"/>
      <c r="P48" s="31"/>
      <c r="Q48" s="30"/>
    </row>
    <row r="49" spans="2:18" ht="13.15" customHeight="1" x14ac:dyDescent="0.15">
      <c r="B49" s="42" t="s">
        <v>47</v>
      </c>
      <c r="C49" s="42"/>
      <c r="D49" s="42"/>
      <c r="E49" s="17"/>
      <c r="F49" s="17"/>
      <c r="G49" s="17"/>
      <c r="H49" s="17"/>
      <c r="I49" s="17"/>
      <c r="J49" s="17"/>
      <c r="K49" s="17"/>
      <c r="L49" s="17"/>
      <c r="M49" s="17"/>
      <c r="N49" s="17"/>
      <c r="O49" s="17"/>
      <c r="P49" s="17"/>
      <c r="Q49" s="32" t="s">
        <v>45</v>
      </c>
    </row>
    <row r="50" spans="2:18" ht="13.15" customHeight="1" x14ac:dyDescent="0.15">
      <c r="B50" s="43" t="s">
        <v>46</v>
      </c>
      <c r="C50" s="43"/>
      <c r="D50" s="43"/>
      <c r="E50" s="39" t="e">
        <f>ROUNDDOWN(($Q$10*E49/$Q$21),0)</f>
        <v>#DIV/0!</v>
      </c>
      <c r="F50" s="39" t="e">
        <f t="shared" ref="F50:P50" si="0">ROUNDDOWN(($Q$10*F49/$Q$21),0)</f>
        <v>#DIV/0!</v>
      </c>
      <c r="G50" s="39" t="e">
        <f t="shared" si="0"/>
        <v>#DIV/0!</v>
      </c>
      <c r="H50" s="39" t="e">
        <f t="shared" si="0"/>
        <v>#DIV/0!</v>
      </c>
      <c r="I50" s="39" t="e">
        <f t="shared" si="0"/>
        <v>#DIV/0!</v>
      </c>
      <c r="J50" s="39" t="e">
        <f t="shared" si="0"/>
        <v>#DIV/0!</v>
      </c>
      <c r="K50" s="39" t="e">
        <f t="shared" si="0"/>
        <v>#DIV/0!</v>
      </c>
      <c r="L50" s="39" t="e">
        <f t="shared" si="0"/>
        <v>#DIV/0!</v>
      </c>
      <c r="M50" s="39" t="e">
        <f t="shared" si="0"/>
        <v>#DIV/0!</v>
      </c>
      <c r="N50" s="39" t="e">
        <f t="shared" si="0"/>
        <v>#DIV/0!</v>
      </c>
      <c r="O50" s="39" t="e">
        <f t="shared" si="0"/>
        <v>#DIV/0!</v>
      </c>
      <c r="P50" s="39" t="e">
        <f t="shared" si="0"/>
        <v>#DIV/0!</v>
      </c>
      <c r="Q50" s="39" t="e">
        <f>SUM(E50:P50)</f>
        <v>#DIV/0!</v>
      </c>
    </row>
    <row r="51" spans="2:18" ht="13.15" customHeight="1" x14ac:dyDescent="0.15">
      <c r="B51" s="11"/>
      <c r="C51" s="11"/>
      <c r="D51" s="11"/>
      <c r="E51" s="11"/>
      <c r="F51" s="11"/>
      <c r="G51" s="11"/>
      <c r="H51" s="11"/>
      <c r="I51" s="11"/>
      <c r="J51" s="11"/>
      <c r="K51" s="11"/>
      <c r="L51" s="11"/>
      <c r="M51" s="11"/>
      <c r="N51" s="29"/>
      <c r="O51" s="33"/>
      <c r="P51" s="13" t="s">
        <v>57</v>
      </c>
      <c r="Q51" s="40" t="e">
        <f>ROUNDDOWN((Q50/E47),0)</f>
        <v>#DIV/0!</v>
      </c>
      <c r="R51" s="23" t="s">
        <v>54</v>
      </c>
    </row>
    <row r="52" spans="2:18" ht="13.15" customHeight="1" x14ac:dyDescent="0.15">
      <c r="Q52" s="34" t="s">
        <v>56</v>
      </c>
    </row>
  </sheetData>
  <sheetProtection algorithmName="SHA-512" hashValue="poE3FoApO31C7CEy4yBdUFEzFKPDWU0CroxDiQLxNSxNYeSuIAstUfO1ElmIIhwEnwcx7IievupiXw0rAS9scA==" saltValue="EpnxqF1e3hWgh1nlVHEJyQ==" spinCount="100000" sheet="1" objects="1" scenarios="1"/>
  <mergeCells count="14">
    <mergeCell ref="B4:D4"/>
    <mergeCell ref="E4:N4"/>
    <mergeCell ref="B5:C6"/>
    <mergeCell ref="E5:N5"/>
    <mergeCell ref="E6:G6"/>
    <mergeCell ref="I6:K6"/>
    <mergeCell ref="B49:D49"/>
    <mergeCell ref="B50:D50"/>
    <mergeCell ref="B7:D7"/>
    <mergeCell ref="E7:N7"/>
    <mergeCell ref="D31:I31"/>
    <mergeCell ref="D40:I40"/>
    <mergeCell ref="B47:D47"/>
    <mergeCell ref="B48:D48"/>
  </mergeCells>
  <phoneticPr fontId="1"/>
  <printOptions horizontalCentered="1" verticalCentered="1"/>
  <pageMargins left="0.23622047244094491" right="0.23622047244094491" top="0.74803149606299213" bottom="0.74803149606299213" header="0.31496062992125984" footer="0.31496062992125984"/>
  <pageSetup paperSize="9" scale="67"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DCC00-282A-4471-89D7-496048255C2D}">
  <dimension ref="B2:R53"/>
  <sheetViews>
    <sheetView view="pageBreakPreview" zoomScaleNormal="85" zoomScaleSheetLayoutView="100" workbookViewId="0">
      <selection activeCell="B2" sqref="B2"/>
    </sheetView>
  </sheetViews>
  <sheetFormatPr defaultRowHeight="13.15" customHeight="1" x14ac:dyDescent="0.15"/>
  <cols>
    <col min="1" max="1" width="3" style="23" customWidth="1"/>
    <col min="2" max="2" width="5.75" style="23" customWidth="1"/>
    <col min="3" max="16" width="9" style="23"/>
    <col min="17" max="17" width="14.25" style="23" customWidth="1"/>
    <col min="18" max="18" width="13.75" style="23" customWidth="1"/>
    <col min="19" max="19" width="2.875" style="23" customWidth="1"/>
    <col min="20" max="20" width="56" style="23" customWidth="1"/>
    <col min="21" max="16384" width="9" style="23"/>
  </cols>
  <sheetData>
    <row r="2" spans="2:17" s="2" customFormat="1" ht="24" customHeight="1" x14ac:dyDescent="0.15">
      <c r="B2" s="35" t="s">
        <v>76</v>
      </c>
      <c r="C2" s="36"/>
      <c r="D2" s="36"/>
      <c r="E2" s="36"/>
      <c r="F2" s="36"/>
      <c r="G2" s="36"/>
      <c r="H2" s="36"/>
      <c r="I2" s="36"/>
      <c r="J2" s="36"/>
    </row>
    <row r="3" spans="2:17" s="2" customFormat="1" ht="24" customHeight="1" x14ac:dyDescent="0.15">
      <c r="B3" s="1"/>
    </row>
    <row r="4" spans="2:17" s="2" customFormat="1" ht="13.15" customHeight="1" x14ac:dyDescent="0.15"/>
    <row r="5" spans="2:17" s="2" customFormat="1" ht="13.15" customHeight="1" x14ac:dyDescent="0.15">
      <c r="B5" s="51" t="s">
        <v>28</v>
      </c>
      <c r="C5" s="51"/>
      <c r="D5" s="51"/>
      <c r="E5" s="52"/>
      <c r="F5" s="53"/>
      <c r="G5" s="53"/>
      <c r="H5" s="53"/>
      <c r="I5" s="53"/>
      <c r="J5" s="53"/>
      <c r="K5" s="53"/>
      <c r="L5" s="53"/>
      <c r="M5" s="53"/>
      <c r="N5" s="53"/>
      <c r="P5" s="4"/>
      <c r="Q5" s="5" t="s">
        <v>52</v>
      </c>
    </row>
    <row r="6" spans="2:17" s="2" customFormat="1" ht="13.15" customHeight="1" x14ac:dyDescent="0.15">
      <c r="B6" s="54" t="s">
        <v>29</v>
      </c>
      <c r="C6" s="54"/>
      <c r="D6" s="3" t="s">
        <v>30</v>
      </c>
      <c r="E6" s="52"/>
      <c r="F6" s="52"/>
      <c r="G6" s="52"/>
      <c r="H6" s="52"/>
      <c r="I6" s="52"/>
      <c r="J6" s="52"/>
      <c r="K6" s="52"/>
      <c r="L6" s="52"/>
      <c r="M6" s="52"/>
      <c r="N6" s="52"/>
      <c r="P6" s="37"/>
      <c r="Q6" s="6" t="s">
        <v>53</v>
      </c>
    </row>
    <row r="7" spans="2:17" s="2" customFormat="1" ht="13.15" customHeight="1" x14ac:dyDescent="0.15">
      <c r="B7" s="54"/>
      <c r="C7" s="54"/>
      <c r="D7" s="3" t="s">
        <v>31</v>
      </c>
      <c r="E7" s="55"/>
      <c r="F7" s="56"/>
      <c r="G7" s="57"/>
      <c r="H7" s="8" t="s">
        <v>32</v>
      </c>
      <c r="I7" s="56"/>
      <c r="J7" s="56"/>
      <c r="K7" s="57"/>
      <c r="L7" s="8" t="s">
        <v>50</v>
      </c>
      <c r="M7" s="7"/>
      <c r="N7" s="9" t="s">
        <v>51</v>
      </c>
    </row>
    <row r="8" spans="2:17" s="2" customFormat="1" ht="13.15" customHeight="1" x14ac:dyDescent="0.15">
      <c r="B8" s="48" t="s">
        <v>33</v>
      </c>
      <c r="C8" s="48"/>
      <c r="D8" s="48"/>
      <c r="E8" s="49"/>
      <c r="F8" s="50"/>
      <c r="G8" s="50"/>
      <c r="H8" s="50"/>
      <c r="I8" s="50"/>
      <c r="J8" s="50"/>
      <c r="K8" s="50"/>
      <c r="L8" s="50"/>
      <c r="M8" s="50"/>
      <c r="N8" s="50"/>
    </row>
    <row r="9" spans="2:17" s="11" customFormat="1" ht="13.15" customHeight="1" x14ac:dyDescent="0.15">
      <c r="B9" s="10"/>
    </row>
    <row r="10" spans="2:17" s="11" customFormat="1" ht="13.15" customHeight="1" x14ac:dyDescent="0.15">
      <c r="B10" s="12" t="s">
        <v>71</v>
      </c>
      <c r="J10" s="13"/>
      <c r="P10" s="13"/>
      <c r="Q10" s="14"/>
    </row>
    <row r="11" spans="2:17" s="11" customFormat="1" ht="13.15" customHeight="1" x14ac:dyDescent="0.15">
      <c r="B11" s="10" t="s">
        <v>2</v>
      </c>
      <c r="C11" s="11" t="s">
        <v>0</v>
      </c>
      <c r="P11" s="13" t="s">
        <v>1</v>
      </c>
      <c r="Q11" s="38" t="e">
        <f>ROUNDDOWN((Q27-Q36),0)</f>
        <v>#DIV/0!</v>
      </c>
    </row>
    <row r="12" spans="2:17" s="11" customFormat="1" ht="13.15" customHeight="1" x14ac:dyDescent="0.15">
      <c r="B12" s="10"/>
      <c r="C12" s="11" t="s">
        <v>64</v>
      </c>
      <c r="P12" s="13"/>
      <c r="Q12" s="15"/>
    </row>
    <row r="13" spans="2:17" s="11" customFormat="1" ht="13.15" customHeight="1" x14ac:dyDescent="0.15">
      <c r="B13" s="10" t="s">
        <v>65</v>
      </c>
      <c r="C13" s="11" t="s">
        <v>72</v>
      </c>
      <c r="P13" s="13" t="s">
        <v>1</v>
      </c>
      <c r="Q13" s="39" t="e">
        <f>Q27</f>
        <v>#DIV/0!</v>
      </c>
    </row>
    <row r="14" spans="2:17" s="11" customFormat="1" ht="13.15" customHeight="1" x14ac:dyDescent="0.15">
      <c r="B14" s="10" t="s">
        <v>6</v>
      </c>
      <c r="C14" s="11" t="s">
        <v>7</v>
      </c>
      <c r="P14" s="13" t="s">
        <v>1</v>
      </c>
      <c r="Q14" s="39" t="e">
        <f>Q36</f>
        <v>#DIV/0!</v>
      </c>
    </row>
    <row r="15" spans="2:17" s="11" customFormat="1" ht="13.15" customHeight="1" x14ac:dyDescent="0.15">
      <c r="B15" s="10"/>
      <c r="P15" s="13"/>
    </row>
    <row r="16" spans="2:17" s="11" customFormat="1" ht="13.15" customHeight="1" x14ac:dyDescent="0.15">
      <c r="B16" s="12" t="s">
        <v>12</v>
      </c>
      <c r="P16" s="13"/>
    </row>
    <row r="17" spans="2:18" s="11" customFormat="1" ht="13.15" customHeight="1" x14ac:dyDescent="0.15">
      <c r="B17" s="12"/>
      <c r="P17" s="13"/>
    </row>
    <row r="18" spans="2:18" s="11" customFormat="1" ht="13.15" customHeight="1" x14ac:dyDescent="0.15">
      <c r="B18" s="12"/>
      <c r="P18" s="13"/>
    </row>
    <row r="19" spans="2:18" s="11" customFormat="1" ht="13.15" customHeight="1" x14ac:dyDescent="0.15">
      <c r="B19" s="10"/>
      <c r="P19" s="13"/>
      <c r="R19" s="16"/>
    </row>
    <row r="20" spans="2:18" s="11" customFormat="1" ht="13.15" customHeight="1" x14ac:dyDescent="0.15">
      <c r="B20" s="10"/>
      <c r="P20" s="13"/>
      <c r="R20" s="16"/>
    </row>
    <row r="21" spans="2:18" s="11" customFormat="1" ht="13.15" customHeight="1" x14ac:dyDescent="0.15">
      <c r="B21" s="10" t="s">
        <v>26</v>
      </c>
      <c r="C21" s="11" t="s">
        <v>13</v>
      </c>
      <c r="F21" s="11" t="s">
        <v>14</v>
      </c>
      <c r="P21" s="13"/>
      <c r="R21" s="16"/>
    </row>
    <row r="22" spans="2:18" s="11" customFormat="1" ht="13.15" customHeight="1" x14ac:dyDescent="0.15">
      <c r="B22" s="10"/>
      <c r="C22" s="11" t="s">
        <v>15</v>
      </c>
      <c r="P22" s="13" t="s">
        <v>14</v>
      </c>
      <c r="Q22" s="39">
        <f>(Q23*Q24/1000)</f>
        <v>0</v>
      </c>
      <c r="R22" s="16"/>
    </row>
    <row r="23" spans="2:18" s="11" customFormat="1" ht="13.15" customHeight="1" x14ac:dyDescent="0.15">
      <c r="B23" s="10"/>
      <c r="C23" s="10" t="s">
        <v>58</v>
      </c>
      <c r="P23" s="13" t="s">
        <v>60</v>
      </c>
      <c r="Q23" s="17"/>
    </row>
    <row r="24" spans="2:18" s="11" customFormat="1" ht="13.15" customHeight="1" x14ac:dyDescent="0.15">
      <c r="B24" s="10"/>
      <c r="C24" s="10" t="s">
        <v>59</v>
      </c>
      <c r="P24" s="13" t="s">
        <v>61</v>
      </c>
      <c r="Q24" s="17"/>
      <c r="R24" s="16"/>
    </row>
    <row r="25" spans="2:18" s="11" customFormat="1" ht="13.15" customHeight="1" x14ac:dyDescent="0.15">
      <c r="B25" s="10"/>
      <c r="P25" s="13"/>
    </row>
    <row r="26" spans="2:18" s="11" customFormat="1" ht="13.15" customHeight="1" x14ac:dyDescent="0.15">
      <c r="B26" s="12" t="s">
        <v>66</v>
      </c>
      <c r="P26" s="13"/>
    </row>
    <row r="27" spans="2:18" s="11" customFormat="1" ht="13.15" customHeight="1" x14ac:dyDescent="0.15">
      <c r="B27" s="10"/>
      <c r="C27" s="11" t="s">
        <v>67</v>
      </c>
      <c r="P27" s="13" t="s">
        <v>1</v>
      </c>
      <c r="Q27" s="39" t="e">
        <f>(Q28*Q31)</f>
        <v>#DIV/0!</v>
      </c>
    </row>
    <row r="28" spans="2:18" s="11" customFormat="1" ht="13.15" customHeight="1" x14ac:dyDescent="0.15">
      <c r="B28" s="10"/>
      <c r="C28" s="11" t="s">
        <v>68</v>
      </c>
      <c r="P28" s="13" t="s">
        <v>14</v>
      </c>
      <c r="Q28" s="39" t="e">
        <f>(Q22/Q30)</f>
        <v>#DIV/0!</v>
      </c>
      <c r="R28" s="16"/>
    </row>
    <row r="29" spans="2:18" s="11" customFormat="1" ht="13.15" customHeight="1" x14ac:dyDescent="0.15">
      <c r="B29" s="10" t="s">
        <v>20</v>
      </c>
      <c r="C29" s="11" t="s">
        <v>69</v>
      </c>
      <c r="H29" s="18"/>
      <c r="P29" s="19"/>
    </row>
    <row r="30" spans="2:18" s="11" customFormat="1" ht="13.15" customHeight="1" x14ac:dyDescent="0.15">
      <c r="B30" s="10" t="s">
        <v>16</v>
      </c>
      <c r="C30" s="11" t="s">
        <v>70</v>
      </c>
      <c r="N30" s="13"/>
      <c r="P30" s="13"/>
      <c r="Q30" s="20"/>
      <c r="R30" s="16"/>
    </row>
    <row r="31" spans="2:18" s="11" customFormat="1" ht="13.15" customHeight="1" x14ac:dyDescent="0.15">
      <c r="B31" s="10" t="s">
        <v>18</v>
      </c>
      <c r="C31" s="11" t="s">
        <v>9</v>
      </c>
      <c r="N31" s="13"/>
      <c r="P31" s="13" t="s">
        <v>10</v>
      </c>
      <c r="Q31" s="21"/>
      <c r="R31" s="16"/>
    </row>
    <row r="32" spans="2:18" s="11" customFormat="1" ht="13.15" customHeight="1" x14ac:dyDescent="0.15">
      <c r="B32" s="10"/>
      <c r="C32" s="13" t="s">
        <v>34</v>
      </c>
      <c r="D32" s="44"/>
      <c r="E32" s="45"/>
      <c r="F32" s="45"/>
      <c r="G32" s="45"/>
      <c r="H32" s="45"/>
      <c r="I32" s="46"/>
      <c r="P32" s="13"/>
    </row>
    <row r="33" spans="2:18" s="11" customFormat="1" ht="13.15" customHeight="1" x14ac:dyDescent="0.15">
      <c r="B33" s="10"/>
      <c r="D33" s="18"/>
      <c r="P33" s="13"/>
    </row>
    <row r="34" spans="2:18" s="11" customFormat="1" ht="13.15" customHeight="1" x14ac:dyDescent="0.15">
      <c r="B34" s="10"/>
      <c r="D34" s="18"/>
      <c r="P34" s="13"/>
    </row>
    <row r="35" spans="2:18" s="11" customFormat="1" ht="13.15" customHeight="1" x14ac:dyDescent="0.15">
      <c r="B35" s="12" t="s">
        <v>11</v>
      </c>
      <c r="P35" s="13"/>
    </row>
    <row r="36" spans="2:18" s="11" customFormat="1" ht="13.15" customHeight="1" x14ac:dyDescent="0.15">
      <c r="B36" s="10"/>
      <c r="C36" s="11" t="s">
        <v>55</v>
      </c>
      <c r="P36" s="13" t="s">
        <v>1</v>
      </c>
      <c r="Q36" s="39" t="e">
        <f>(Q37*Q40)</f>
        <v>#DIV/0!</v>
      </c>
    </row>
    <row r="37" spans="2:18" s="11" customFormat="1" ht="13.15" customHeight="1" x14ac:dyDescent="0.15">
      <c r="B37" s="10" t="s">
        <v>22</v>
      </c>
      <c r="C37" s="11" t="s">
        <v>24</v>
      </c>
      <c r="P37" s="13" t="s">
        <v>14</v>
      </c>
      <c r="Q37" s="39" t="e">
        <f>Q22/Q39</f>
        <v>#DIV/0!</v>
      </c>
    </row>
    <row r="38" spans="2:18" s="11" customFormat="1" ht="13.15" customHeight="1" x14ac:dyDescent="0.15">
      <c r="B38" s="10"/>
      <c r="P38" s="13"/>
    </row>
    <row r="39" spans="2:18" ht="13.15" customHeight="1" x14ac:dyDescent="0.15">
      <c r="B39" s="22" t="s">
        <v>23</v>
      </c>
      <c r="C39" s="11" t="s">
        <v>25</v>
      </c>
      <c r="D39" s="11"/>
      <c r="E39" s="11"/>
      <c r="F39" s="11"/>
      <c r="G39" s="11"/>
      <c r="H39" s="11"/>
      <c r="I39" s="11"/>
      <c r="J39" s="11"/>
      <c r="K39" s="11"/>
      <c r="L39" s="11"/>
      <c r="M39" s="11"/>
      <c r="N39" s="11"/>
      <c r="O39" s="11"/>
      <c r="P39" s="19"/>
      <c r="Q39" s="20"/>
    </row>
    <row r="40" spans="2:18" s="11" customFormat="1" ht="13.15" customHeight="1" x14ac:dyDescent="0.15">
      <c r="B40" s="10" t="s">
        <v>18</v>
      </c>
      <c r="C40" s="11" t="s">
        <v>9</v>
      </c>
      <c r="N40" s="13"/>
      <c r="P40" s="13" t="s">
        <v>10</v>
      </c>
      <c r="Q40" s="21"/>
      <c r="R40" s="16"/>
    </row>
    <row r="41" spans="2:18" s="11" customFormat="1" ht="13.15" customHeight="1" x14ac:dyDescent="0.15">
      <c r="B41" s="10"/>
      <c r="C41" s="13" t="s">
        <v>34</v>
      </c>
      <c r="D41" s="44"/>
      <c r="E41" s="45"/>
      <c r="F41" s="45"/>
      <c r="G41" s="45"/>
      <c r="H41" s="45"/>
      <c r="I41" s="46"/>
      <c r="P41" s="13"/>
    </row>
    <row r="42" spans="2:18" s="11" customFormat="1" ht="13.15" customHeight="1" x14ac:dyDescent="0.15">
      <c r="B42" s="10"/>
      <c r="D42" s="24"/>
      <c r="P42" s="13"/>
    </row>
    <row r="45" spans="2:18" ht="13.15" customHeight="1" x14ac:dyDescent="0.15">
      <c r="B45" s="25"/>
      <c r="C45" s="26"/>
      <c r="D45" s="26"/>
      <c r="E45" s="26"/>
      <c r="F45" s="26"/>
      <c r="G45" s="26"/>
      <c r="H45" s="26"/>
      <c r="I45" s="26"/>
      <c r="J45" s="26"/>
      <c r="K45" s="26"/>
      <c r="L45" s="26"/>
      <c r="M45" s="26"/>
      <c r="N45" s="26"/>
      <c r="O45" s="26"/>
    </row>
    <row r="46" spans="2:18" ht="13.15" customHeight="1" x14ac:dyDescent="0.15">
      <c r="B46" s="26"/>
      <c r="C46" s="26"/>
      <c r="D46" s="26"/>
      <c r="E46" s="26"/>
      <c r="F46" s="26"/>
      <c r="G46" s="26"/>
      <c r="H46" s="26"/>
      <c r="I46" s="26"/>
      <c r="J46" s="26"/>
      <c r="K46" s="26"/>
      <c r="L46" s="26"/>
      <c r="M46" s="26"/>
      <c r="N46" s="26"/>
      <c r="O46" s="26"/>
    </row>
    <row r="47" spans="2:18" ht="13.15" customHeight="1" x14ac:dyDescent="0.15">
      <c r="B47" s="26"/>
      <c r="C47" s="26"/>
      <c r="D47" s="26"/>
      <c r="E47" s="26"/>
      <c r="F47" s="26"/>
      <c r="G47" s="26"/>
      <c r="H47" s="26"/>
      <c r="I47" s="26"/>
      <c r="J47" s="26"/>
      <c r="K47" s="26"/>
      <c r="L47" s="26"/>
      <c r="M47" s="26"/>
      <c r="N47" s="26"/>
      <c r="O47" s="26"/>
    </row>
    <row r="48" spans="2:18" ht="13.15" customHeight="1" x14ac:dyDescent="0.15">
      <c r="B48" s="47" t="s">
        <v>74</v>
      </c>
      <c r="C48" s="42"/>
      <c r="D48" s="42"/>
      <c r="E48" s="27"/>
      <c r="F48" s="28" t="s">
        <v>35</v>
      </c>
      <c r="G48" s="29"/>
      <c r="H48" s="29"/>
      <c r="I48" s="29"/>
      <c r="J48" s="29"/>
      <c r="K48" s="29"/>
      <c r="L48" s="30" t="s">
        <v>75</v>
      </c>
      <c r="M48" s="29"/>
      <c r="N48" s="29"/>
      <c r="O48" s="11"/>
      <c r="P48" s="11"/>
      <c r="Q48" s="11"/>
    </row>
    <row r="49" spans="2:18" ht="13.15" customHeight="1" x14ac:dyDescent="0.15">
      <c r="B49" s="41" t="s">
        <v>36</v>
      </c>
      <c r="C49" s="41"/>
      <c r="D49" s="41"/>
      <c r="E49" s="31"/>
      <c r="F49" s="31"/>
      <c r="G49" s="31"/>
      <c r="H49" s="31"/>
      <c r="I49" s="31"/>
      <c r="J49" s="31"/>
      <c r="K49" s="31"/>
      <c r="L49" s="31"/>
      <c r="M49" s="31"/>
      <c r="N49" s="31"/>
      <c r="O49" s="31"/>
      <c r="P49" s="31"/>
      <c r="Q49" s="30"/>
    </row>
    <row r="50" spans="2:18" ht="13.15" customHeight="1" x14ac:dyDescent="0.15">
      <c r="B50" s="42" t="s">
        <v>47</v>
      </c>
      <c r="C50" s="42"/>
      <c r="D50" s="42"/>
      <c r="E50" s="17"/>
      <c r="F50" s="17"/>
      <c r="G50" s="17"/>
      <c r="H50" s="17"/>
      <c r="I50" s="17"/>
      <c r="J50" s="17"/>
      <c r="K50" s="17"/>
      <c r="L50" s="17"/>
      <c r="M50" s="17"/>
      <c r="N50" s="17"/>
      <c r="O50" s="17"/>
      <c r="P50" s="17"/>
      <c r="Q50" s="32" t="s">
        <v>45</v>
      </c>
    </row>
    <row r="51" spans="2:18" ht="13.15" customHeight="1" x14ac:dyDescent="0.15">
      <c r="B51" s="43" t="s">
        <v>46</v>
      </c>
      <c r="C51" s="43"/>
      <c r="D51" s="43"/>
      <c r="E51" s="39" t="e">
        <f>ROUNDDOWN(($Q$11*E50/$Q$22),0)</f>
        <v>#DIV/0!</v>
      </c>
      <c r="F51" s="39" t="e">
        <f t="shared" ref="F51:P51" si="0">ROUNDDOWN(($Q$11*F50/$Q$22),0)</f>
        <v>#DIV/0!</v>
      </c>
      <c r="G51" s="39" t="e">
        <f t="shared" si="0"/>
        <v>#DIV/0!</v>
      </c>
      <c r="H51" s="39" t="e">
        <f t="shared" si="0"/>
        <v>#DIV/0!</v>
      </c>
      <c r="I51" s="39" t="e">
        <f t="shared" si="0"/>
        <v>#DIV/0!</v>
      </c>
      <c r="J51" s="39" t="e">
        <f t="shared" si="0"/>
        <v>#DIV/0!</v>
      </c>
      <c r="K51" s="39" t="e">
        <f t="shared" si="0"/>
        <v>#DIV/0!</v>
      </c>
      <c r="L51" s="39" t="e">
        <f t="shared" si="0"/>
        <v>#DIV/0!</v>
      </c>
      <c r="M51" s="39" t="e">
        <f t="shared" si="0"/>
        <v>#DIV/0!</v>
      </c>
      <c r="N51" s="39" t="e">
        <f t="shared" si="0"/>
        <v>#DIV/0!</v>
      </c>
      <c r="O51" s="39" t="e">
        <f t="shared" si="0"/>
        <v>#DIV/0!</v>
      </c>
      <c r="P51" s="39" t="e">
        <f t="shared" si="0"/>
        <v>#DIV/0!</v>
      </c>
      <c r="Q51" s="39" t="e">
        <f>SUM(E51:P51)</f>
        <v>#DIV/0!</v>
      </c>
    </row>
    <row r="52" spans="2:18" ht="13.15" customHeight="1" x14ac:dyDescent="0.15">
      <c r="B52" s="11"/>
      <c r="C52" s="11"/>
      <c r="D52" s="11"/>
      <c r="E52" s="11"/>
      <c r="F52" s="11"/>
      <c r="G52" s="11"/>
      <c r="H52" s="11"/>
      <c r="I52" s="11"/>
      <c r="J52" s="11"/>
      <c r="K52" s="11"/>
      <c r="L52" s="11"/>
      <c r="M52" s="11"/>
      <c r="N52" s="29"/>
      <c r="O52" s="33"/>
      <c r="P52" s="13" t="s">
        <v>57</v>
      </c>
      <c r="Q52" s="40" t="e">
        <f>ROUNDDOWN((Q51/E48),0)</f>
        <v>#DIV/0!</v>
      </c>
      <c r="R52" s="23" t="s">
        <v>54</v>
      </c>
    </row>
    <row r="53" spans="2:18" ht="13.15" customHeight="1" x14ac:dyDescent="0.15">
      <c r="Q53" s="34" t="s">
        <v>56</v>
      </c>
    </row>
  </sheetData>
  <sheetProtection algorithmName="SHA-512" hashValue="RGkGdqeMF4wb7yzfTc4K+wsU2FAiDG9SXyZ6i97lqdQ8g+WdUnfrXTk+kjjzmiEUE+KBUEmWG8YeVa+8QnYmHA==" saltValue="9tpZWIZDJPpdVpJuQAo9rQ==" spinCount="100000" sheet="1" objects="1" scenarios="1"/>
  <mergeCells count="14">
    <mergeCell ref="B5:D5"/>
    <mergeCell ref="E5:N5"/>
    <mergeCell ref="B6:C7"/>
    <mergeCell ref="E6:N6"/>
    <mergeCell ref="E7:G7"/>
    <mergeCell ref="I7:K7"/>
    <mergeCell ref="B50:D50"/>
    <mergeCell ref="B51:D51"/>
    <mergeCell ref="B8:D8"/>
    <mergeCell ref="E8:N8"/>
    <mergeCell ref="D32:I32"/>
    <mergeCell ref="D41:I41"/>
    <mergeCell ref="B48:D48"/>
    <mergeCell ref="B49:D49"/>
  </mergeCells>
  <phoneticPr fontId="1"/>
  <printOptions horizontalCentered="1" verticalCentered="1"/>
  <pageMargins left="0.23622047244094491" right="0.23622047244094491" top="0.74803149606299213" bottom="0.74803149606299213" header="0.31496062992125984" footer="0.31496062992125984"/>
  <pageSetup paperSize="9" scale="67"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冷凍機(チラー)(リファレンス)_記入例</vt:lpstr>
      <vt:lpstr>冷凍機(チラー)(リファレンス)_記入用</vt:lpstr>
      <vt:lpstr>冷凍機(チラー)(BaU)_記入用 </vt:lpstr>
      <vt:lpstr>'冷凍機(チラー)(BaU)_記入用 '!Print_Area</vt:lpstr>
      <vt:lpstr>'冷凍機(チラー)(リファレンス)_記入用'!Print_Area</vt:lpstr>
      <vt:lpstr>'冷凍機(チラー)(リファレンス)_記入例'!Print_Area</vt:lpstr>
      <vt:lpstr>'冷凍機(チラー)(BaU)_記入用 '!Print_Titles</vt:lpstr>
      <vt:lpstr>'冷凍機(チラー)(リファレンス)_記入用'!Print_Titles</vt:lpstr>
      <vt:lpstr>'冷凍機(チラー)(リファレンス)_記入例'!Print_Titles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2022-04-05T02:27:45Z</dcterms:created>
  <dcterms:modified xsi:type="dcterms:W3CDTF">2026-04-22T01:46:36Z</dcterms:modified>
</cp:coreProperties>
</file>