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Box\newtech\01_案件公募\02_公募要領\提案書様式\様式改訂ー実施方針変更 -クレジット実証期間中のみ\(案)公募提案書類\"/>
    </mc:Choice>
  </mc:AlternateContent>
  <xr:revisionPtr revIDLastSave="0" documentId="13_ncr:1_{F30DF2A7-6065-4F76-877B-ED5B63A3798B}" xr6:coauthVersionLast="47" xr6:coauthVersionMax="47" xr10:uidLastSave="{00000000-0000-0000-0000-000000000000}"/>
  <bookViews>
    <workbookView xWindow="-28920" yWindow="-120" windowWidth="29040" windowHeight="15840" xr2:uid="{00000000-000D-0000-FFFF-FFFF00000000}"/>
  </bookViews>
  <sheets>
    <sheet name="様式4　経費内訳" sheetId="84" r:id="rId1"/>
    <sheet name="記入例) 様式4　経費内訳" sheetId="83"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45_実績報告\工事進捗実績報告.xlsx" localSheetId="1">#REF!</definedName>
    <definedName name="_..\45_実績報告\工事進捗実績報告.xlsx" localSheetId="0">#REF!</definedName>
    <definedName name="_..\45_実績報告\工事進捗実績報告.xlsx">#REF!</definedName>
    <definedName name="__1AB16744_" localSheetId="1">#REF!</definedName>
    <definedName name="__1AB16744_" localSheetId="0">#REF!</definedName>
    <definedName name="__1AB16744_">#REF!</definedName>
    <definedName name="__a655035" localSheetId="1">#REF!</definedName>
    <definedName name="__a655035" localSheetId="0">#REF!</definedName>
    <definedName name="__a655035">#REF!</definedName>
    <definedName name="__A65600">#REF!</definedName>
    <definedName name="__A65601">#REF!</definedName>
    <definedName name="__RAW250">#REF!</definedName>
    <definedName name="_1AB16744_">#REF!</definedName>
    <definedName name="_a655035">#REF!</definedName>
    <definedName name="_A65600">#REF!</definedName>
    <definedName name="_A65601">#REF!</definedName>
    <definedName name="_Fill" hidden="1">#REF!</definedName>
    <definedName name="_Key1" hidden="1">#REF!</definedName>
    <definedName name="_Key2" hidden="1">#REF!</definedName>
    <definedName name="_Order1" hidden="1">255</definedName>
    <definedName name="_Order2" hidden="1">255</definedName>
    <definedName name="_RAW250" localSheetId="1">#REF!</definedName>
    <definedName name="_RAW250" localSheetId="0">#REF!</definedName>
    <definedName name="_RAW250">#REF!</definedName>
    <definedName name="_Sort" localSheetId="1" hidden="1">#REF!</definedName>
    <definedName name="_Sort" localSheetId="0" hidden="1">#REF!</definedName>
    <definedName name="_Sort" hidden="1">#REF!</definedName>
    <definedName name="AAAAA">"椭圆 3"</definedName>
    <definedName name="AB16744B" localSheetId="1">#REF!</definedName>
    <definedName name="AB16744B" localSheetId="0">#REF!</definedName>
    <definedName name="AB16744B">#REF!</definedName>
    <definedName name="BOM" localSheetId="1">#REF!</definedName>
    <definedName name="BOM" localSheetId="0">#REF!</definedName>
    <definedName name="BOM">#REF!</definedName>
    <definedName name="DDDD">[1]品号库!$A$2:$C$9845</definedName>
    <definedName name="_xlnm.Print_Area" localSheetId="1">'記入例) 様式4　経費内訳'!$A$1:$W$47</definedName>
    <definedName name="_xlnm.Print_Area" localSheetId="0">'様式4　経費内訳'!$A$1:$W$46</definedName>
    <definedName name="q">[2]Ｑ仕掛明細ﾃﾞｰﾀ抽出!$A$1:$O$693</definedName>
    <definedName name="Ｑ仕掛明細ﾃﾞｰﾀ抽出" localSheetId="1">#REF!</definedName>
    <definedName name="Ｑ仕掛明細ﾃﾞｰﾀ抽出" localSheetId="0">#REF!</definedName>
    <definedName name="Ｑ仕掛明細ﾃﾞｰﾀ抽出">#REF!</definedName>
    <definedName name="ｓｄｓｄ" localSheetId="1">#REF!</definedName>
    <definedName name="ｓｄｓｄ" localSheetId="0">#REF!</definedName>
    <definedName name="ｓｄｓｄ">#REF!</definedName>
    <definedName name="sss" localSheetId="1">#REF!</definedName>
    <definedName name="sss" localSheetId="0">#REF!</definedName>
    <definedName name="sss">#REF!</definedName>
    <definedName name="uuuu">#REF!</definedName>
    <definedName name="クエリ1">#REF!</definedName>
    <definedName name="机型标准工时">#REF!</definedName>
    <definedName name="協定価格">#REF!</definedName>
    <definedName name="原価管理表">#REF!</definedName>
    <definedName name="工事進捗実績報告">#REF!</definedName>
    <definedName name="指示書_ページ１">#REF!</definedName>
    <definedName name="指示書_ページ２">[3]プルダウンリスト!$G$17:$G$20</definedName>
    <definedName name="指示書_ページ３" localSheetId="1">#REF!</definedName>
    <definedName name="指示書_ページ３" localSheetId="0">#REF!</definedName>
    <definedName name="指示書_ページ３">#REF!</definedName>
    <definedName name="指示書_係員">[3]プルダウンリスト!$D$17:$D$25</definedName>
    <definedName name="指示書_承認">[3]プルダウンリスト!$C$17:$C$24</definedName>
    <definedName name="指示書_変更番号１" localSheetId="1">#REF!</definedName>
    <definedName name="指示書_変更番号１" localSheetId="0">#REF!</definedName>
    <definedName name="指示書_変更番号１">#REF!</definedName>
    <definedName name="指示書_変更番号１０" localSheetId="1">#REF!</definedName>
    <definedName name="指示書_変更番号１０" localSheetId="0">#REF!</definedName>
    <definedName name="指示書_変更番号１０">#REF!</definedName>
    <definedName name="指示書_変更番号２" localSheetId="1">#REF!</definedName>
    <definedName name="指示書_変更番号２" localSheetId="0">#REF!</definedName>
    <definedName name="指示書_変更番号２">#REF!</definedName>
    <definedName name="指示書_変更番号３">#REF!</definedName>
    <definedName name="指示書_変更番号４">#REF!</definedName>
    <definedName name="指示書_変更番号５">#REF!</definedName>
    <definedName name="指示書_変更番号６">#REF!</definedName>
    <definedName name="指示書_変更番号７">#REF!</definedName>
    <definedName name="指示書_変更番号８">#REF!</definedName>
    <definedName name="指示書_変更番号９">#REF!</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1">#REF!</definedName>
    <definedName name="章" localSheetId="0">#REF!</definedName>
    <definedName name="章">#REF!</definedName>
    <definedName name="神戸単重表">'[5]神戸製鋼(単重)'!$A$3:$I$51</definedName>
    <definedName name="製作範囲リスト">[6]プルダウンリスト!$G$17:$G$20</definedName>
    <definedName name="製番カード_課長" localSheetId="1">#REF!</definedName>
    <definedName name="製番カード_課長" localSheetId="0">#REF!</definedName>
    <definedName name="製番カード_課長">#REF!</definedName>
    <definedName name="製番カード_係員" localSheetId="1">#REF!</definedName>
    <definedName name="製番カード_係員" localSheetId="0">#REF!</definedName>
    <definedName name="製番カード_係員">#REF!</definedName>
    <definedName name="製番カード_審査" localSheetId="1">#REF!</definedName>
    <definedName name="製番カード_審査" localSheetId="0">#REF!</definedName>
    <definedName name="製番カード_審査">#REF!</definedName>
    <definedName name="製番カード_担当">#REF!</definedName>
    <definedName name="製番カード_入件">#REF!</definedName>
    <definedName name="製番カード_部長">#REF!</definedName>
    <definedName name="製番指定明細・ダウン用">#REF!</definedName>
    <definedName name="単重表">[7]受注管理表２!$A$3:$I$83</definedName>
    <definedName name="番号" localSheetId="1">#REF!</definedName>
    <definedName name="番号" localSheetId="0">#REF!</definedName>
    <definedName name="番号">#REF!</definedName>
    <definedName name="部品表">[8]进口!$A$4:$J$324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84" l="1"/>
  <c r="I38" i="84"/>
  <c r="I42" i="84" s="1"/>
  <c r="I43" i="84" s="1"/>
  <c r="I44" i="84" s="1"/>
  <c r="F38" i="84"/>
  <c r="P36" i="84"/>
  <c r="P35" i="84"/>
  <c r="P32" i="84"/>
  <c r="P31" i="84"/>
  <c r="P30" i="84"/>
  <c r="P27" i="84"/>
  <c r="P26" i="84"/>
  <c r="P25" i="84"/>
  <c r="O24" i="84" s="1"/>
  <c r="P22" i="84"/>
  <c r="P21" i="84"/>
  <c r="P20" i="84"/>
  <c r="O19" i="84" s="1"/>
  <c r="O34" i="84" l="1"/>
  <c r="O29" i="84"/>
  <c r="O38" i="84"/>
  <c r="D11" i="84" s="1"/>
  <c r="N11" i="84" s="1"/>
  <c r="L42" i="84"/>
  <c r="P21" i="83"/>
  <c r="P22" i="83"/>
  <c r="L39" i="83"/>
  <c r="I39" i="83"/>
  <c r="F39" i="83"/>
  <c r="P37" i="83"/>
  <c r="P36" i="83"/>
  <c r="P33" i="83"/>
  <c r="P32" i="83"/>
  <c r="P31" i="83"/>
  <c r="P28" i="83"/>
  <c r="P27" i="83"/>
  <c r="P26" i="83"/>
  <c r="P23" i="83"/>
  <c r="S11" i="84" l="1"/>
  <c r="D15" i="84" s="1"/>
  <c r="I15" i="84" s="1"/>
  <c r="N15" i="84" s="1"/>
  <c r="S15" i="84" s="1"/>
  <c r="F42" i="84"/>
  <c r="F43" i="84" s="1"/>
  <c r="F44" i="84" s="1"/>
  <c r="I43" i="83"/>
  <c r="I44" i="83" s="1"/>
  <c r="L43" i="83"/>
  <c r="O35" i="83"/>
  <c r="O25" i="83"/>
  <c r="O30" i="83"/>
  <c r="O20" i="83"/>
  <c r="O42" i="84" l="1"/>
  <c r="O43" i="84" s="1"/>
  <c r="F43" i="83"/>
  <c r="F44" i="83" s="1"/>
  <c r="F45" i="83" s="1"/>
  <c r="O39" i="83"/>
  <c r="O44" i="84" l="1"/>
  <c r="L43" i="84"/>
  <c r="L44" i="84" s="1"/>
  <c r="I45" i="83"/>
  <c r="S12" i="83"/>
  <c r="D12" i="83"/>
  <c r="N12" i="83" s="1"/>
  <c r="O43" i="83"/>
  <c r="O44" i="83" l="1"/>
  <c r="O45" i="83" s="1"/>
  <c r="D16" i="83"/>
  <c r="I16" i="83"/>
  <c r="N16" i="83" s="1"/>
  <c r="S16" i="83" s="1"/>
  <c r="L44" i="83"/>
  <c r="L45" i="8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3" authorId="0" shapeId="0" xr:uid="{FDA15EE8-87F8-4AD8-B316-554DFE1B3CBE}">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7" authorId="0" shapeId="0" xr:uid="{D92D8450-2E86-4270-8CC5-50FDC107ED5C}">
      <text>
        <r>
          <rPr>
            <b/>
            <sz val="9"/>
            <color indexed="81"/>
            <rFont val="MS P ゴシック"/>
            <family val="3"/>
            <charset val="128"/>
          </rPr>
          <t xml:space="preserve"> 交付規程『別表第２』の経費区分・費目に 従って記載すること。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66A3C12A-E84F-4C14-A726-BAE411FAEDC9}">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8" authorId="0" shapeId="0" xr:uid="{11097C70-563A-4E17-A9FE-F75294EDAE60}">
      <text>
        <r>
          <rPr>
            <b/>
            <sz val="9"/>
            <color indexed="81"/>
            <rFont val="MS P ゴシック"/>
            <family val="3"/>
            <charset val="128"/>
          </rPr>
          <t xml:space="preserve"> 交付規程『別表第２』の経費区分・費目に 従って記載すること。</t>
        </r>
      </text>
    </comment>
  </commentList>
</comments>
</file>

<file path=xl/sharedStrings.xml><?xml version="1.0" encoding="utf-8"?>
<sst xmlns="http://schemas.openxmlformats.org/spreadsheetml/2006/main" count="153" uniqueCount="83">
  <si>
    <t>二酸化炭素排出抑制対策事業費等補助金
（二国間クレジット制度資金支援事業のうち水素等新技術導入事業）に要する経費内訳</t>
    <rPh sb="0" eb="3">
      <t>ニサンカ</t>
    </rPh>
    <rPh sb="3" eb="5">
      <t>タンソ</t>
    </rPh>
    <rPh sb="5" eb="7">
      <t>ハイシュツ</t>
    </rPh>
    <rPh sb="7" eb="9">
      <t>ヨクセイ</t>
    </rPh>
    <rPh sb="9" eb="11">
      <t>タイサク</t>
    </rPh>
    <rPh sb="11" eb="13">
      <t>ジギョウ</t>
    </rPh>
    <rPh sb="13" eb="14">
      <t>ヒ</t>
    </rPh>
    <rPh sb="14" eb="15">
      <t>トウ</t>
    </rPh>
    <rPh sb="15" eb="18">
      <t>ホジョキン</t>
    </rPh>
    <rPh sb="20" eb="23">
      <t>ニコクカン</t>
    </rPh>
    <rPh sb="28" eb="36">
      <t>セイドシキンシエンジギョウ</t>
    </rPh>
    <rPh sb="39" eb="49">
      <t>スイソトウシンギジュツドウニュウジギョウ</t>
    </rPh>
    <rPh sb="51" eb="52">
      <t>ヨウ</t>
    </rPh>
    <rPh sb="56" eb="58">
      <t>ウチワケ</t>
    </rPh>
    <phoneticPr fontId="2"/>
  </si>
  <si>
    <r>
      <rPr>
        <sz val="12"/>
        <rFont val="ＭＳ Ｐゴシック"/>
        <family val="3"/>
        <charset val="128"/>
      </rPr>
      <t>所要経費</t>
    </r>
    <phoneticPr fontId="2"/>
  </si>
  <si>
    <r>
      <rPr>
        <sz val="12"/>
        <rFont val="ＭＳ Ｐゴシック"/>
        <family val="3"/>
        <charset val="128"/>
      </rPr>
      <t>（</t>
    </r>
    <r>
      <rPr>
        <sz val="12"/>
        <rFont val="Arial"/>
        <family val="2"/>
      </rPr>
      <t>1</t>
    </r>
    <r>
      <rPr>
        <sz val="12"/>
        <rFont val="ＭＳ Ｐゴシック"/>
        <family val="3"/>
        <charset val="128"/>
      </rPr>
      <t>）総事業費</t>
    </r>
  </si>
  <si>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</si>
  <si>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t>
    </r>
    <r>
      <rPr>
        <sz val="12"/>
        <rFont val="Arial"/>
        <family val="2"/>
      </rPr>
      <t>3</t>
    </r>
    <r>
      <rPr>
        <sz val="12"/>
        <rFont val="ＭＳ Ｐゴシック"/>
        <family val="3"/>
        <charset val="128"/>
      </rPr>
      <t>）差引額</t>
    </r>
    <phoneticPr fontId="2"/>
  </si>
  <si>
    <r>
      <rPr>
        <sz val="12"/>
        <rFont val="ＭＳ ゴシック"/>
        <family val="3"/>
        <charset val="128"/>
      </rPr>
      <t>（</t>
    </r>
    <r>
      <rPr>
        <sz val="12"/>
        <rFont val="Arial"/>
        <family val="2"/>
      </rPr>
      <t>4</t>
    </r>
    <r>
      <rPr>
        <sz val="12"/>
        <rFont val="ＭＳ ゴシック"/>
        <family val="3"/>
        <charset val="128"/>
      </rPr>
      <t>）補助対象経費</t>
    </r>
    <phoneticPr fontId="2"/>
  </si>
  <si>
    <r>
      <rPr>
        <sz val="12"/>
        <rFont val="ＭＳ Ｐゴシック"/>
        <family val="3"/>
        <charset val="128"/>
      </rPr>
      <t>　</t>
    </r>
    <r>
      <rPr>
        <sz val="12"/>
        <rFont val="Arial"/>
        <family val="2"/>
      </rPr>
      <t xml:space="preserve">   </t>
    </r>
    <r>
      <rPr>
        <sz val="12"/>
        <rFont val="ＭＳ Ｐゴシック"/>
        <family val="3"/>
        <charset val="128"/>
      </rPr>
      <t>の収入</t>
    </r>
    <phoneticPr fontId="2"/>
  </si>
  <si>
    <r>
      <rPr>
        <sz val="12"/>
        <rFont val="ＭＳ Ｐゴシック"/>
        <family val="3"/>
        <charset val="128"/>
      </rPr>
      <t>（</t>
    </r>
    <r>
      <rPr>
        <sz val="12"/>
        <rFont val="Arial"/>
        <family val="2"/>
      </rPr>
      <t>1</t>
    </r>
    <r>
      <rPr>
        <sz val="12"/>
        <rFont val="ＭＳ Ｐゴシック"/>
        <family val="3"/>
        <charset val="128"/>
      </rPr>
      <t>）－（</t>
    </r>
    <r>
      <rPr>
        <sz val="12"/>
        <rFont val="Arial"/>
        <family val="2"/>
      </rPr>
      <t>2</t>
    </r>
    <r>
      <rPr>
        <sz val="12"/>
        <rFont val="ＭＳ Ｐゴシック"/>
        <family val="3"/>
        <charset val="128"/>
      </rPr>
      <t>）</t>
    </r>
  </si>
  <si>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</si>
  <si>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</si>
  <si>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5</t>
    </r>
    <r>
      <rPr>
        <sz val="12"/>
        <rFont val="ＭＳ Ｐゴシック"/>
        <family val="3"/>
        <charset val="128"/>
      </rPr>
      <t>）基準額</t>
    </r>
    <rPh sb="3" eb="5">
      <t>キジュン</t>
    </rPh>
    <rPh sb="5" eb="6">
      <t>ガク</t>
    </rPh>
    <phoneticPr fontId="2"/>
  </si>
  <si>
    <r>
      <rPr>
        <sz val="12"/>
        <rFont val="ＭＳ Ｐゴシック"/>
        <family val="3"/>
        <charset val="128"/>
      </rPr>
      <t>（</t>
    </r>
    <r>
      <rPr>
        <sz val="12"/>
        <rFont val="Arial"/>
        <family val="2"/>
      </rPr>
      <t>6</t>
    </r>
    <r>
      <rPr>
        <sz val="12"/>
        <rFont val="ＭＳ Ｐゴシック"/>
        <family val="3"/>
        <charset val="128"/>
      </rPr>
      <t>）選定額</t>
    </r>
  </si>
  <si>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</si>
  <si>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t>
    </r>
    <r>
      <rPr>
        <sz val="12"/>
        <rFont val="Arial"/>
        <family val="2"/>
      </rPr>
      <t>8</t>
    </r>
    <r>
      <rPr>
        <sz val="12"/>
        <rFont val="ＭＳ Ｐゴシック"/>
        <family val="3"/>
        <charset val="128"/>
      </rPr>
      <t>）補助金所要額</t>
    </r>
  </si>
  <si>
    <r>
      <rPr>
        <sz val="12"/>
        <rFont val="ＭＳ Ｐゴシック"/>
        <family val="3"/>
        <charset val="128"/>
      </rPr>
      <t>（</t>
    </r>
    <r>
      <rPr>
        <sz val="12"/>
        <rFont val="Arial"/>
        <family val="2"/>
      </rPr>
      <t>4</t>
    </r>
    <r>
      <rPr>
        <sz val="12"/>
        <rFont val="ＭＳ Ｐゴシック"/>
        <family val="3"/>
        <charset val="128"/>
      </rPr>
      <t>）と（</t>
    </r>
    <r>
      <rPr>
        <sz val="12"/>
        <rFont val="Arial"/>
        <family val="2"/>
      </rPr>
      <t>5</t>
    </r>
    <r>
      <rPr>
        <sz val="12"/>
        <rFont val="ＭＳ Ｐゴシック"/>
        <family val="3"/>
        <charset val="128"/>
      </rPr>
      <t>）を比較して
少ない方の額</t>
    </r>
    <phoneticPr fontId="2"/>
  </si>
  <si>
    <r>
      <rPr>
        <sz val="12"/>
        <rFont val="ＭＳ Ｐゴシック"/>
        <family val="3"/>
        <charset val="128"/>
      </rPr>
      <t>（</t>
    </r>
    <r>
      <rPr>
        <sz val="12"/>
        <rFont val="Arial"/>
        <family val="2"/>
      </rPr>
      <t>3</t>
    </r>
    <r>
      <rPr>
        <sz val="12"/>
        <rFont val="ＭＳ Ｐゴシック"/>
        <family val="3"/>
        <charset val="128"/>
      </rPr>
      <t>）と（</t>
    </r>
    <r>
      <rPr>
        <sz val="12"/>
        <rFont val="Arial"/>
        <family val="2"/>
      </rPr>
      <t>6</t>
    </r>
    <r>
      <rPr>
        <sz val="12"/>
        <rFont val="ＭＳ Ｐゴシック"/>
        <family val="3"/>
        <charset val="128"/>
      </rPr>
      <t>）を比較して
 少ない方の額</t>
    </r>
    <phoneticPr fontId="2"/>
  </si>
  <si>
    <r>
      <rPr>
        <sz val="12"/>
        <rFont val="ＭＳ Ｐゴシック"/>
        <family val="3"/>
        <charset val="128"/>
      </rPr>
      <t>（</t>
    </r>
    <r>
      <rPr>
        <sz val="12"/>
        <rFont val="Arial"/>
        <family val="2"/>
      </rPr>
      <t>7</t>
    </r>
    <r>
      <rPr>
        <sz val="12"/>
        <rFont val="ＭＳ Ｐゴシック"/>
        <family val="3"/>
        <charset val="128"/>
      </rPr>
      <t>）</t>
    </r>
    <r>
      <rPr>
        <sz val="12"/>
        <rFont val="Arial"/>
        <family val="2"/>
      </rPr>
      <t>×</t>
    </r>
    <phoneticPr fontId="2"/>
  </si>
  <si>
    <r>
      <t>(</t>
    </r>
    <r>
      <rPr>
        <sz val="12"/>
        <color rgb="FFFF0000"/>
        <rFont val="ＭＳ Ｐゴシック"/>
        <family val="3"/>
        <charset val="128"/>
      </rPr>
      <t>千円未満切捨て</t>
    </r>
    <r>
      <rPr>
        <sz val="12"/>
        <color rgb="FFFF0000"/>
        <rFont val="Arial"/>
        <family val="2"/>
      </rPr>
      <t>)</t>
    </r>
    <phoneticPr fontId="2"/>
  </si>
  <si>
    <t>補助対象経費支出予定額内訳</t>
    <rPh sb="8" eb="10">
      <t>ヨテイ</t>
    </rPh>
    <phoneticPr fontId="2"/>
  </si>
  <si>
    <t>経費区分・費目</t>
    <phoneticPr fontId="2"/>
  </si>
  <si>
    <t>金　　額　　（円）</t>
    <rPh sb="7" eb="8">
      <t>エン</t>
    </rPh>
    <phoneticPr fontId="2"/>
  </si>
  <si>
    <t>積算内訳</t>
    <rPh sb="0" eb="2">
      <t>セキサン</t>
    </rPh>
    <rPh sb="2" eb="4">
      <t>ウチワケ</t>
    </rPh>
    <phoneticPr fontId="2"/>
  </si>
  <si>
    <t>参照資料</t>
    <rPh sb="0" eb="2">
      <t>サンショウ</t>
    </rPh>
    <rPh sb="2" eb="4">
      <t>シリョウ</t>
    </rPh>
    <phoneticPr fontId="2"/>
  </si>
  <si>
    <t>1年目</t>
    <rPh sb="1" eb="3">
      <t>ネンメ</t>
    </rPh>
    <phoneticPr fontId="2"/>
  </si>
  <si>
    <t>２年目</t>
    <rPh sb="1" eb="3">
      <t>ネンメ</t>
    </rPh>
    <phoneticPr fontId="2"/>
  </si>
  <si>
    <t>３年目</t>
  </si>
  <si>
    <t>合計</t>
    <rPh sb="0" eb="2">
      <t>ゴウケイ</t>
    </rPh>
    <phoneticPr fontId="2"/>
  </si>
  <si>
    <t>a.工事費</t>
    <phoneticPr fontId="2"/>
  </si>
  <si>
    <t>本工事費</t>
    <rPh sb="0" eb="1">
      <t>ホン</t>
    </rPh>
    <rPh sb="1" eb="4">
      <t>コウジヒ</t>
    </rPh>
    <phoneticPr fontId="2"/>
  </si>
  <si>
    <t>測量及び試験費</t>
    <rPh sb="0" eb="2">
      <t>ソクリョウ</t>
    </rPh>
    <rPh sb="2" eb="3">
      <t>オヨ</t>
    </rPh>
    <rPh sb="4" eb="6">
      <t>シケン</t>
    </rPh>
    <rPh sb="6" eb="7">
      <t>ヒ</t>
    </rPh>
    <phoneticPr fontId="2"/>
  </si>
  <si>
    <t>b.設備費</t>
    <rPh sb="2" eb="5">
      <t>セツビヒ</t>
    </rPh>
    <phoneticPr fontId="2"/>
  </si>
  <si>
    <t>設備費</t>
    <rPh sb="0" eb="3">
      <t>セツビヒ</t>
    </rPh>
    <phoneticPr fontId="2"/>
  </si>
  <si>
    <t>c.業務費</t>
    <rPh sb="2" eb="4">
      <t>ギョウム</t>
    </rPh>
    <rPh sb="4" eb="5">
      <t>ヒ</t>
    </rPh>
    <phoneticPr fontId="2"/>
  </si>
  <si>
    <t>旅費交通費</t>
    <rPh sb="0" eb="2">
      <t>リョヒ</t>
    </rPh>
    <rPh sb="2" eb="5">
      <t>コウツウヒ</t>
    </rPh>
    <phoneticPr fontId="2"/>
  </si>
  <si>
    <t>委託費</t>
    <rPh sb="0" eb="2">
      <t>イタク</t>
    </rPh>
    <rPh sb="2" eb="3">
      <t>ヒ</t>
    </rPh>
    <phoneticPr fontId="2"/>
  </si>
  <si>
    <t>d.事務費</t>
    <rPh sb="2" eb="5">
      <t>ジムヒ</t>
    </rPh>
    <phoneticPr fontId="2"/>
  </si>
  <si>
    <t>事務費</t>
    <rPh sb="0" eb="3">
      <t>ジムヒ</t>
    </rPh>
    <phoneticPr fontId="2"/>
  </si>
  <si>
    <t>適用レート</t>
    <rPh sb="0" eb="2">
      <t>テキヨウ</t>
    </rPh>
    <phoneticPr fontId="2"/>
  </si>
  <si>
    <t>為替レート</t>
    <rPh sb="0" eb="2">
      <t>カワセ</t>
    </rPh>
    <phoneticPr fontId="2"/>
  </si>
  <si>
    <t>小計
（(4)補助対象経費支出予定額）</t>
  </si>
  <si>
    <t>補助金所要額</t>
    <rPh sb="0" eb="3">
      <t>ホジョキン</t>
    </rPh>
    <rPh sb="3" eb="5">
      <t>ショヨウ</t>
    </rPh>
    <rPh sb="5" eb="6">
      <t>ガク</t>
    </rPh>
    <phoneticPr fontId="2"/>
  </si>
  <si>
    <t>備考</t>
    <rPh sb="0" eb="2">
      <t>ビコウ</t>
    </rPh>
    <phoneticPr fontId="2"/>
  </si>
  <si>
    <t>年度別基準額</t>
    <rPh sb="0" eb="2">
      <t>ネンド</t>
    </rPh>
    <rPh sb="2" eb="3">
      <t>ベツ</t>
    </rPh>
    <rPh sb="3" eb="5">
      <t>キジュン</t>
    </rPh>
    <rPh sb="5" eb="6">
      <t>ガク</t>
    </rPh>
    <phoneticPr fontId="2"/>
  </si>
  <si>
    <t>年度別補助基本額</t>
    <rPh sb="0" eb="2">
      <t>ネンド</t>
    </rPh>
    <rPh sb="2" eb="3">
      <t>ベツ</t>
    </rPh>
    <rPh sb="3" eb="5">
      <t>ホジョ</t>
    </rPh>
    <rPh sb="5" eb="7">
      <t>キホン</t>
    </rPh>
    <rPh sb="7" eb="8">
      <t>ガク</t>
    </rPh>
    <phoneticPr fontId="2"/>
  </si>
  <si>
    <t>年度別補助基本額×補助率</t>
    <rPh sb="9" eb="11">
      <t>ホジョ</t>
    </rPh>
    <rPh sb="11" eb="12">
      <t>リツ</t>
    </rPh>
    <phoneticPr fontId="2"/>
  </si>
  <si>
    <r>
      <rPr>
        <sz val="12"/>
        <color rgb="FF0000CC"/>
        <rFont val="ＭＳ Ｐゴシック"/>
        <family val="3"/>
        <charset val="128"/>
      </rPr>
      <t xml:space="preserve">年度別補助金交付申請額
</t>
    </r>
    <r>
      <rPr>
        <sz val="11"/>
        <color rgb="FF0000CC"/>
        <rFont val="ＭＳ Ｐゴシック"/>
        <family val="3"/>
        <charset val="128"/>
      </rPr>
      <t>（合計のみ千円未満切捨）</t>
    </r>
  </si>
  <si>
    <t>注１</t>
    <rPh sb="0" eb="1">
      <t>チュウ</t>
    </rPh>
    <phoneticPr fontId="2"/>
  </si>
  <si>
    <t>本内訳に、見積書又は計算書等を添付する。</t>
    <rPh sb="0" eb="1">
      <t>ホン</t>
    </rPh>
    <rPh sb="1" eb="3">
      <t>ウチワケ</t>
    </rPh>
    <rPh sb="5" eb="8">
      <t>ミツモリショ</t>
    </rPh>
    <rPh sb="8" eb="9">
      <t>マタ</t>
    </rPh>
    <rPh sb="10" eb="13">
      <t>ケイサンショ</t>
    </rPh>
    <rPh sb="13" eb="14">
      <t>トウ</t>
    </rPh>
    <rPh sb="15" eb="17">
      <t>テンプ</t>
    </rPh>
    <phoneticPr fontId="2"/>
  </si>
  <si>
    <t>注２</t>
    <rPh sb="0" eb="1">
      <t>チュウ</t>
    </rPh>
    <phoneticPr fontId="2"/>
  </si>
  <si>
    <t>(8)補助金所要額は、(7)補助基本額に補助率を乗じて千円未満の端数を切り捨てた額とする。</t>
    <rPh sb="3" eb="6">
      <t>ホジョキン</t>
    </rPh>
    <rPh sb="6" eb="9">
      <t>ショヨウガク</t>
    </rPh>
    <rPh sb="14" eb="19">
      <t>ホジョキホンガク</t>
    </rPh>
    <rPh sb="20" eb="23">
      <t>ホジョリツ</t>
    </rPh>
    <rPh sb="24" eb="25">
      <t>ジョウ</t>
    </rPh>
    <rPh sb="27" eb="28">
      <t>セン</t>
    </rPh>
    <rPh sb="28" eb="29">
      <t>エン</t>
    </rPh>
    <rPh sb="29" eb="31">
      <t>ミマン</t>
    </rPh>
    <rPh sb="32" eb="34">
      <t>ハスウ</t>
    </rPh>
    <rPh sb="35" eb="36">
      <t>キ</t>
    </rPh>
    <rPh sb="37" eb="38">
      <t>ス</t>
    </rPh>
    <rPh sb="40" eb="41">
      <t>ガク</t>
    </rPh>
    <phoneticPr fontId="2"/>
  </si>
  <si>
    <t>３年目</t>
    <rPh sb="1" eb="3">
      <t>ネンメ</t>
    </rPh>
    <phoneticPr fontId="2"/>
  </si>
  <si>
    <t xml:space="preserve">工事費総合計積算表 </t>
    <phoneticPr fontId="2"/>
  </si>
  <si>
    <t>3-a</t>
    <phoneticPr fontId="2"/>
  </si>
  <si>
    <t xml:space="preserve">　本工事費積算表 </t>
    <phoneticPr fontId="2"/>
  </si>
  <si>
    <t>3-a-1</t>
    <phoneticPr fontId="2"/>
  </si>
  <si>
    <t>　測量及試験費積算表</t>
    <phoneticPr fontId="2"/>
  </si>
  <si>
    <t>3-a-2</t>
    <phoneticPr fontId="2"/>
  </si>
  <si>
    <t xml:space="preserve">設備費総合計積算表 </t>
    <phoneticPr fontId="2"/>
  </si>
  <si>
    <t>3-b</t>
    <phoneticPr fontId="2"/>
  </si>
  <si>
    <t xml:space="preserve">　冷凍機 </t>
    <rPh sb="1" eb="4">
      <t>レイトウキ</t>
    </rPh>
    <phoneticPr fontId="2"/>
  </si>
  <si>
    <t>3-b-1</t>
    <phoneticPr fontId="2"/>
  </si>
  <si>
    <t>　太陽光パネル</t>
    <rPh sb="1" eb="4">
      <t>タイヨウコウ</t>
    </rPh>
    <phoneticPr fontId="2"/>
  </si>
  <si>
    <t>3-b-2</t>
    <phoneticPr fontId="2"/>
  </si>
  <si>
    <t>業務費総合計積算表</t>
    <phoneticPr fontId="2"/>
  </si>
  <si>
    <t>3-c</t>
    <phoneticPr fontId="2"/>
  </si>
  <si>
    <t>　人件費積算表</t>
    <phoneticPr fontId="2"/>
  </si>
  <si>
    <t>3-c-1</t>
    <phoneticPr fontId="2"/>
  </si>
  <si>
    <t>　旅費積算表</t>
    <phoneticPr fontId="2"/>
  </si>
  <si>
    <t>3-c-2</t>
    <phoneticPr fontId="2"/>
  </si>
  <si>
    <t>　委託費積算表</t>
    <rPh sb="1" eb="3">
      <t>イタク</t>
    </rPh>
    <phoneticPr fontId="2"/>
  </si>
  <si>
    <t>3-c-3</t>
    <phoneticPr fontId="2"/>
  </si>
  <si>
    <t>事務費総合計積算表</t>
    <phoneticPr fontId="2"/>
  </si>
  <si>
    <t>3-d</t>
    <phoneticPr fontId="2"/>
  </si>
  <si>
    <t>3-d-1</t>
    <phoneticPr fontId="2"/>
  </si>
  <si>
    <t>小計
（補助対象経費支出額）</t>
    <rPh sb="0" eb="2">
      <t>ショウケイ</t>
    </rPh>
    <rPh sb="4" eb="6">
      <t>ホジョ</t>
    </rPh>
    <rPh sb="6" eb="8">
      <t>タイショウ</t>
    </rPh>
    <rPh sb="8" eb="10">
      <t>ケイヒ</t>
    </rPh>
    <rPh sb="10" eb="12">
      <t>シシュツ</t>
    </rPh>
    <rPh sb="12" eb="13">
      <t>ガク</t>
    </rPh>
    <phoneticPr fontId="2"/>
  </si>
  <si>
    <t>1IDR=0.0092JPY</t>
    <phoneticPr fontId="2"/>
  </si>
  <si>
    <t>年度別補助基本額×補助率</t>
    <phoneticPr fontId="2"/>
  </si>
  <si>
    <t>年度別補助金交付申請額
（合計のみ千円未満切捨）</t>
  </si>
  <si>
    <t>二酸化炭素排出抑制対策事業費等補助金
（二国間クレジット制度資金支援事業のうち水素等新技術導入事業）に要する経費内訳</t>
    <rPh sb="0" eb="3">
      <t>ニサンカ</t>
    </rPh>
    <rPh sb="3" eb="5">
      <t>タンソ</t>
    </rPh>
    <rPh sb="5" eb="7">
      <t>ハイシュツ</t>
    </rPh>
    <rPh sb="7" eb="9">
      <t>ヨクセイ</t>
    </rPh>
    <rPh sb="9" eb="11">
      <t>タイサク</t>
    </rPh>
    <rPh sb="11" eb="13">
      <t>ジギョウ</t>
    </rPh>
    <rPh sb="13" eb="14">
      <t>ヒ</t>
    </rPh>
    <rPh sb="14" eb="15">
      <t>トウ</t>
    </rPh>
    <rPh sb="15" eb="18">
      <t>ホジョキン</t>
    </rPh>
    <rPh sb="20" eb="23">
      <t>ニコクカン</t>
    </rPh>
    <rPh sb="28" eb="36">
      <t>セイドシキンシエンジギョウ</t>
    </rPh>
    <rPh sb="51" eb="52">
      <t>ヨウ</t>
    </rPh>
    <rPh sb="56" eb="58">
      <t>ウチワケ</t>
    </rPh>
    <phoneticPr fontId="2"/>
  </si>
  <si>
    <t>労務費・賃金</t>
    <rPh sb="0" eb="3">
      <t>ロウムヒ</t>
    </rPh>
    <rPh sb="4" eb="6">
      <t>チンギン</t>
    </rPh>
    <phoneticPr fontId="2"/>
  </si>
  <si>
    <t>　労務費積算表</t>
    <rPh sb="1" eb="3">
      <t>ロウム</t>
    </rPh>
    <phoneticPr fontId="2"/>
  </si>
  <si>
    <t>国名および事業名：</t>
    <rPh sb="0" eb="2">
      <t>コクメイ</t>
    </rPh>
    <rPh sb="5" eb="7">
      <t>ジギョウ</t>
    </rPh>
    <rPh sb="7" eb="8">
      <t>メイ</t>
    </rPh>
    <phoneticPr fontId="2"/>
  </si>
  <si>
    <t>国名および事業名：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</si>
</sst>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_ "/>
    <numFmt numFmtId="177" formatCode="#,##0_);[Red]\(#,##0\)"/>
    <numFmt numFmtId="178" formatCode="[$-411]ggge&quot;年&quot;m&quot;月&quot;d&quot;日&quot;;@"/>
    <numFmt numFmtId="179" formatCode="_ [$IDR]\ * #,##0_ ;_ [$IDR]\ * \-#,##0_ ;_ [$IDR]\ * &quot;-&quot;_ ;_ @_ "/>
    <numFmt numFmtId="180" formatCode="[$IDR]\ #,##0_);\([$IDR]\ #,##0\)"/>
    <numFmt numFmtId="181" formatCode="[$JPY]\ #,##0;[$JPY]\ \-#,##0"/>
    <numFmt numFmtId="182" formatCode="0.0000"/>
  </numFmts>
  <fonts count="38">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sz val="12"/>
      <name val="Arial"/>
      <family val="3"/>
      <charset val="128"/>
    </font>
    <font>
      <sz val="1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color rgb="FFFF0000"/>
      <name val="Arial"/>
      <family val="2"/>
    </font>
    <font>
      <sz val="12"/>
      <color rgb="FFFF0000"/>
      <name val="ＭＳ Ｐゴシック"/>
      <family val="3"/>
      <charset val="128"/>
    </font>
    <font>
      <sz val="12"/>
      <name val="ＭＳ ゴシック"/>
      <family val="3"/>
      <charset val="128"/>
    </font>
    <font>
      <sz val="12"/>
      <name val="ＭＳ Ｐゴシック"/>
      <family val="3"/>
      <charset val="128"/>
      <scheme val="minor"/>
    </font>
    <font>
      <b/>
      <sz val="9"/>
      <color indexed="81"/>
      <name val="MS P ゴシック"/>
      <family val="3"/>
      <charset val="128"/>
    </font>
    <font>
      <sz val="11"/>
      <name val="ＭＳ Ｐゴシック"/>
      <family val="3"/>
      <charset val="128"/>
    </font>
    <font>
      <b/>
      <sz val="13"/>
      <name val="ＭＳ Ｐゴシック"/>
      <family val="3"/>
      <charset val="128"/>
      <scheme val="minor"/>
    </font>
    <font>
      <sz val="12"/>
      <color rgb="FF3333CC"/>
      <name val="ＭＳ Ｐゴシック"/>
      <family val="3"/>
      <charset val="128"/>
      <scheme val="minor"/>
    </font>
    <font>
      <sz val="12"/>
      <color theme="1"/>
      <name val="ＭＳ Ｐゴシック"/>
      <family val="3"/>
      <charset val="128"/>
      <scheme val="minor"/>
    </font>
    <font>
      <sz val="12"/>
      <color rgb="FF0000CC"/>
      <name val="ＭＳ Ｐゴシック"/>
      <family val="3"/>
      <charset val="128"/>
      <scheme val="minor"/>
    </font>
    <font>
      <sz val="13"/>
      <color rgb="FF3333CC"/>
      <name val="Arial"/>
      <family val="2"/>
    </font>
    <font>
      <sz val="11"/>
      <color rgb="FF3333CC"/>
      <name val="ＭＳ Ｐゴシック"/>
      <family val="3"/>
      <charset val="128"/>
      <scheme val="minor"/>
    </font>
    <font>
      <sz val="12"/>
      <color rgb="FF0000CC"/>
      <name val="Arial"/>
      <family val="2"/>
    </font>
    <font>
      <sz val="9"/>
      <color rgb="FF0000CC"/>
      <name val="ＭＳ Ｐゴシック"/>
      <family val="3"/>
      <charset val="128"/>
      <scheme val="minor"/>
    </font>
    <font>
      <sz val="12"/>
      <color rgb="FF3333CC"/>
      <name val="Arial"/>
      <family val="2"/>
    </font>
    <font>
      <sz val="12"/>
      <color rgb="FF0000FF"/>
      <name val="Arial"/>
      <family val="2"/>
    </font>
    <font>
      <sz val="11"/>
      <color rgb="FF0000CC"/>
      <name val="ＭＳ Ｐゴシック"/>
      <family val="3"/>
      <charset val="128"/>
      <scheme val="minor"/>
    </font>
    <font>
      <sz val="12"/>
      <color rgb="FFFF0000"/>
      <name val="ＭＳ Ｐゴシック"/>
      <family val="3"/>
      <charset val="128"/>
      <scheme val="minor"/>
    </font>
    <font>
      <sz val="9"/>
      <color indexed="81"/>
      <name val="MS P ゴシック"/>
      <family val="3"/>
      <charset val="128"/>
    </font>
    <font>
      <sz val="11"/>
      <color rgb="FF0000CC"/>
      <name val="Arial"/>
      <family val="2"/>
    </font>
    <font>
      <sz val="11"/>
      <color theme="0" tint="-0.34998626667073579"/>
      <name val="ＭＳ Ｐゴシック"/>
      <family val="3"/>
      <charset val="128"/>
      <scheme val="minor"/>
    </font>
    <font>
      <sz val="12"/>
      <color theme="0" tint="-0.34998626667073579"/>
      <name val="ＭＳ Ｐゴシック"/>
      <family val="3"/>
      <charset val="128"/>
      <scheme val="minor"/>
    </font>
    <font>
      <sz val="11"/>
      <color theme="1"/>
      <name val="ＭＳ Ｐゴシック"/>
      <family val="2"/>
      <scheme val="minor"/>
    </font>
    <font>
      <sz val="10"/>
      <name val="ＭＳ Ｐゴシック"/>
      <family val="3"/>
      <charset val="128"/>
      <scheme val="minor"/>
    </font>
    <font>
      <sz val="10"/>
      <color rgb="FF000000"/>
      <name val="ＭＳ Ｐゴシック"/>
      <family val="3"/>
      <charset val="128"/>
    </font>
    <font>
      <sz val="12"/>
      <color rgb="FF0000CC"/>
      <name val="ＭＳ Ｐゴシック"/>
      <family val="3"/>
      <charset val="128"/>
    </font>
    <font>
      <sz val="11"/>
      <color rgb="FF0000CC"/>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FFFFCC"/>
        <bgColor indexed="64"/>
      </patternFill>
    </fill>
  </fills>
  <borders count="6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right style="thin">
        <color auto="1"/>
      </right>
      <top/>
      <bottom style="medium">
        <color auto="1"/>
      </bottom>
      <diagonal/>
    </border>
    <border>
      <left style="thin">
        <color auto="1"/>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auto="1"/>
      </top>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thin">
        <color indexed="64"/>
      </bottom>
      <diagonal/>
    </border>
    <border>
      <left/>
      <right style="medium">
        <color rgb="FF000000"/>
      </right>
      <top style="thin">
        <color auto="1"/>
      </top>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style="medium">
        <color rgb="FF000000"/>
      </left>
      <right/>
      <top/>
      <bottom style="medium">
        <color rgb="FF000000"/>
      </bottom>
      <diagonal/>
    </border>
    <border>
      <left/>
      <right style="thin">
        <color auto="1"/>
      </right>
      <top/>
      <bottom style="medium">
        <color rgb="FF000000"/>
      </bottom>
      <diagonal/>
    </border>
    <border>
      <left style="thin">
        <color auto="1"/>
      </left>
      <right/>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style="medium">
        <color rgb="FF000000"/>
      </bottom>
      <diagonal/>
    </border>
  </borders>
  <cellStyleXfs count="10">
    <xf numFmtId="0" fontId="0" fillId="0" borderId="0">
      <alignment vertical="center"/>
    </xf>
    <xf numFmtId="38" fontId="16"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33" fillId="0" borderId="0" applyFont="0" applyFill="0" applyBorder="0" applyAlignment="0" applyProtection="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xf numFmtId="0" fontId="33" fillId="0" borderId="0"/>
    <xf numFmtId="38" fontId="1" fillId="0" borderId="0" applyFont="0" applyFill="0" applyBorder="0" applyAlignment="0" applyProtection="0">
      <alignment vertical="center"/>
    </xf>
  </cellStyleXfs>
  <cellXfs count="267">
    <xf numFmtId="0" fontId="0" fillId="0" borderId="0" xfId="0">
      <alignment vertical="center"/>
    </xf>
    <xf numFmtId="0" fontId="8" fillId="0" borderId="0" xfId="0" applyFont="1">
      <alignment vertical="center"/>
    </xf>
    <xf numFmtId="0" fontId="9" fillId="0" borderId="0" xfId="0" applyFont="1" applyAlignment="1">
      <alignment vertical="center" wrapText="1"/>
    </xf>
    <xf numFmtId="0" fontId="7" fillId="0" borderId="0" xfId="0" applyFo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14" fillId="0" borderId="10" xfId="0" applyFont="1" applyBorder="1" applyAlignment="1">
      <alignment horizontal="left" vertical="center"/>
    </xf>
    <xf numFmtId="0" fontId="14" fillId="0" borderId="0" xfId="0" applyFont="1" applyAlignment="1">
      <alignment horizontal="right" vertical="center"/>
    </xf>
    <xf numFmtId="178" fontId="20" fillId="0" borderId="0" xfId="0" applyNumberFormat="1" applyFont="1">
      <alignment vertical="center"/>
    </xf>
    <xf numFmtId="176" fontId="3" fillId="0" borderId="8" xfId="0" applyNumberFormat="1" applyFont="1" applyBorder="1" applyAlignment="1">
      <alignment horizontal="center" vertical="center"/>
    </xf>
    <xf numFmtId="12" fontId="14" fillId="0" borderId="0" xfId="0" applyNumberFormat="1" applyFont="1" applyAlignment="1">
      <alignment horizontal="left" vertical="top"/>
    </xf>
    <xf numFmtId="176" fontId="3" fillId="0" borderId="7" xfId="0" applyNumberFormat="1" applyFont="1" applyBorder="1" applyAlignment="1">
      <alignment horizontal="center" vertical="center"/>
    </xf>
    <xf numFmtId="0" fontId="7" fillId="0" borderId="4" xfId="0" applyFont="1" applyBorder="1">
      <alignment vertical="center"/>
    </xf>
    <xf numFmtId="38" fontId="23" fillId="0" borderId="13" xfId="1" applyFont="1" applyBorder="1" applyAlignment="1">
      <alignment vertical="center" shrinkToFit="1"/>
    </xf>
    <xf numFmtId="0" fontId="24" fillId="0" borderId="0" xfId="0" applyFont="1">
      <alignment vertical="center"/>
    </xf>
    <xf numFmtId="38" fontId="26" fillId="0" borderId="13" xfId="1" applyFont="1" applyFill="1" applyBorder="1" applyAlignment="1">
      <alignment vertical="center" shrinkToFit="1"/>
    </xf>
    <xf numFmtId="0" fontId="20" fillId="0" borderId="5" xfId="0" applyFont="1" applyBorder="1" applyAlignment="1">
      <alignment horizontal="right" vertical="center"/>
    </xf>
    <xf numFmtId="0" fontId="28" fillId="0" borderId="4" xfId="0" applyFont="1" applyBorder="1">
      <alignment vertical="center"/>
    </xf>
    <xf numFmtId="0" fontId="20" fillId="0" borderId="32" xfId="0" applyFont="1" applyBorder="1" applyAlignment="1">
      <alignment horizontal="left" vertical="center"/>
    </xf>
    <xf numFmtId="0" fontId="20" fillId="0" borderId="33" xfId="0" applyFont="1" applyBorder="1" applyAlignment="1">
      <alignment horizontal="right" vertical="center"/>
    </xf>
    <xf numFmtId="0" fontId="14" fillId="0" borderId="31" xfId="0" applyFont="1" applyBorder="1">
      <alignment vertical="center"/>
    </xf>
    <xf numFmtId="0" fontId="14" fillId="0" borderId="32" xfId="0" applyFont="1" applyBorder="1">
      <alignment vertical="center"/>
    </xf>
    <xf numFmtId="0" fontId="14" fillId="0" borderId="33" xfId="0" applyFont="1" applyBorder="1">
      <alignment vertical="center"/>
    </xf>
    <xf numFmtId="0" fontId="20" fillId="0" borderId="36" xfId="0" applyFont="1" applyBorder="1">
      <alignment vertical="center"/>
    </xf>
    <xf numFmtId="0" fontId="20" fillId="0" borderId="22" xfId="0" applyFont="1" applyBorder="1">
      <alignment vertical="center"/>
    </xf>
    <xf numFmtId="0" fontId="7" fillId="0" borderId="10" xfId="0" applyFont="1" applyBorder="1">
      <alignment vertical="center"/>
    </xf>
    <xf numFmtId="0" fontId="7" fillId="0" borderId="11" xfId="0" applyFont="1" applyBorder="1">
      <alignment vertical="center"/>
    </xf>
    <xf numFmtId="38" fontId="8" fillId="0" borderId="0" xfId="1" applyFont="1">
      <alignment vertical="center"/>
    </xf>
    <xf numFmtId="38" fontId="23" fillId="0" borderId="0" xfId="1" applyFont="1" applyAlignment="1">
      <alignment vertical="center" shrinkToFit="1"/>
    </xf>
    <xf numFmtId="38" fontId="18" fillId="0" borderId="35" xfId="1" applyFont="1" applyBorder="1" applyAlignment="1">
      <alignment vertical="center" shrinkToFit="1"/>
    </xf>
    <xf numFmtId="38" fontId="18" fillId="0" borderId="32" xfId="1" applyFont="1" applyBorder="1" applyAlignment="1">
      <alignment vertical="center" shrinkToFit="1"/>
    </xf>
    <xf numFmtId="0" fontId="20" fillId="0" borderId="3" xfId="0" applyFont="1" applyBorder="1" applyAlignment="1">
      <alignment horizontal="left" vertical="center"/>
    </xf>
    <xf numFmtId="0" fontId="20" fillId="0" borderId="2" xfId="0" applyFont="1" applyBorder="1" applyAlignment="1">
      <alignment horizontal="left" vertical="center"/>
    </xf>
    <xf numFmtId="182" fontId="20" fillId="0" borderId="32" xfId="0" applyNumberFormat="1" applyFont="1" applyBorder="1" applyAlignment="1">
      <alignment horizontal="left" vertical="center" wrapText="1"/>
    </xf>
    <xf numFmtId="0" fontId="20" fillId="0" borderId="37" xfId="0" applyFont="1" applyBorder="1">
      <alignment vertical="center"/>
    </xf>
    <xf numFmtId="0" fontId="27" fillId="0" borderId="9" xfId="0" applyFont="1" applyBorder="1">
      <alignment vertical="center"/>
    </xf>
    <xf numFmtId="0" fontId="18" fillId="0" borderId="10" xfId="0" applyFont="1" applyBorder="1">
      <alignment vertical="center"/>
    </xf>
    <xf numFmtId="0" fontId="20" fillId="0" borderId="10" xfId="0" applyFont="1" applyBorder="1" applyAlignment="1">
      <alignment horizontal="left" vertical="center"/>
    </xf>
    <xf numFmtId="0" fontId="20" fillId="2" borderId="36" xfId="0" applyFont="1" applyFill="1" applyBorder="1" applyAlignment="1">
      <alignment vertical="center" shrinkToFit="1"/>
    </xf>
    <xf numFmtId="0" fontId="31"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6" fillId="0" borderId="4" xfId="0" applyFont="1" applyBorder="1" applyAlignment="1">
      <alignment vertical="top" wrapText="1"/>
    </xf>
    <xf numFmtId="0" fontId="3" fillId="0" borderId="5" xfId="0" applyFont="1" applyBorder="1" applyAlignment="1">
      <alignment vertical="top" wrapText="1"/>
    </xf>
    <xf numFmtId="12" fontId="3" fillId="0" borderId="0" xfId="0" applyNumberFormat="1" applyFont="1" applyAlignment="1">
      <alignment vertical="top" wrapText="1"/>
    </xf>
    <xf numFmtId="38" fontId="23" fillId="0" borderId="0" xfId="1" applyFont="1" applyBorder="1" applyAlignment="1">
      <alignment vertical="center" shrinkToFit="1"/>
    </xf>
    <xf numFmtId="0" fontId="20" fillId="0" borderId="0" xfId="0" applyFont="1" applyAlignment="1">
      <alignment horizontal="left" vertical="center"/>
    </xf>
    <xf numFmtId="0" fontId="14" fillId="0" borderId="0" xfId="0" applyFont="1">
      <alignment vertical="center"/>
    </xf>
    <xf numFmtId="0" fontId="27" fillId="0" borderId="0" xfId="0" applyFont="1">
      <alignment vertical="center"/>
    </xf>
    <xf numFmtId="0" fontId="17" fillId="0" borderId="0" xfId="0" applyFont="1" applyAlignment="1">
      <alignment horizontal="center" vertical="center" wrapText="1"/>
    </xf>
    <xf numFmtId="0" fontId="19" fillId="0" borderId="0" xfId="0" applyFont="1">
      <alignment vertical="center"/>
    </xf>
    <xf numFmtId="0" fontId="14" fillId="0" borderId="0" xfId="0" applyFont="1" applyAlignment="1">
      <alignment vertical="center" wrapText="1"/>
    </xf>
    <xf numFmtId="0" fontId="20" fillId="2" borderId="48" xfId="0" applyFont="1" applyFill="1" applyBorder="1" applyAlignment="1">
      <alignment vertical="center" shrinkToFit="1"/>
    </xf>
    <xf numFmtId="0" fontId="17" fillId="0" borderId="0" xfId="0" applyFont="1" applyAlignment="1">
      <alignment horizontal="center" vertical="center" wrapText="1"/>
    </xf>
    <xf numFmtId="38" fontId="23" fillId="0" borderId="17" xfId="0" applyNumberFormat="1" applyFont="1" applyBorder="1" applyAlignment="1">
      <alignment horizontal="right" vertical="center" shrinkToFit="1"/>
    </xf>
    <xf numFmtId="38" fontId="23" fillId="0" borderId="16" xfId="0" applyNumberFormat="1" applyFont="1" applyBorder="1" applyAlignment="1">
      <alignment horizontal="right" vertical="center" shrinkToFit="1"/>
    </xf>
    <xf numFmtId="0" fontId="23" fillId="0" borderId="16" xfId="0" applyFont="1" applyBorder="1" applyAlignment="1">
      <alignment horizontal="right" vertical="center" shrinkToFi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distributed" vertical="center" indent="1"/>
    </xf>
    <xf numFmtId="0" fontId="7" fillId="0" borderId="41" xfId="0" applyFont="1" applyBorder="1" applyAlignment="1">
      <alignment horizontal="distributed" vertical="center" indent="1"/>
    </xf>
    <xf numFmtId="0" fontId="7" fillId="0" borderId="54" xfId="0" applyFont="1" applyBorder="1" applyAlignment="1">
      <alignment horizontal="distributed" vertical="center" indent="1"/>
    </xf>
    <xf numFmtId="0" fontId="22" fillId="0" borderId="44" xfId="0" applyFont="1" applyBorder="1" applyAlignment="1">
      <alignment horizontal="left" vertical="top" wrapText="1"/>
    </xf>
    <xf numFmtId="0" fontId="22" fillId="0" borderId="45" xfId="0" applyFont="1" applyBorder="1" applyAlignment="1">
      <alignment horizontal="left" vertical="top" wrapText="1"/>
    </xf>
    <xf numFmtId="0" fontId="22" fillId="0" borderId="0" xfId="0" applyFont="1" applyAlignment="1">
      <alignment horizontal="left" vertical="top" wrapText="1"/>
    </xf>
    <xf numFmtId="0" fontId="22" fillId="0" borderId="47" xfId="0" applyFont="1" applyBorder="1" applyAlignment="1">
      <alignment horizontal="left" vertical="top" wrapText="1"/>
    </xf>
    <xf numFmtId="0" fontId="22" fillId="0" borderId="52" xfId="0" applyFont="1" applyBorder="1" applyAlignment="1">
      <alignment horizontal="left" vertical="top" wrapText="1"/>
    </xf>
    <xf numFmtId="0" fontId="22" fillId="0" borderId="53" xfId="0" applyFont="1" applyBorder="1" applyAlignment="1">
      <alignment horizontal="left" vertical="top" wrapText="1"/>
    </xf>
    <xf numFmtId="0" fontId="20" fillId="2" borderId="22" xfId="0" applyFont="1" applyFill="1" applyBorder="1" applyAlignment="1">
      <alignment vertical="center" shrinkToFit="1"/>
    </xf>
    <xf numFmtId="38" fontId="23" fillId="2" borderId="49" xfId="1" applyFont="1" applyFill="1" applyBorder="1" applyAlignment="1">
      <alignment horizontal="right" vertical="center" shrinkToFit="1"/>
    </xf>
    <xf numFmtId="38" fontId="23" fillId="2" borderId="50" xfId="1" applyFont="1" applyFill="1" applyBorder="1" applyAlignment="1">
      <alignment horizontal="right" vertical="center" shrinkToFit="1"/>
    </xf>
    <xf numFmtId="38" fontId="23" fillId="2" borderId="51" xfId="1" applyFont="1" applyFill="1" applyBorder="1" applyAlignment="1">
      <alignment horizontal="right" vertical="center" shrinkToFit="1"/>
    </xf>
    <xf numFmtId="38" fontId="23" fillId="2" borderId="57" xfId="1" applyFont="1" applyFill="1" applyBorder="1" applyAlignment="1">
      <alignment horizontal="right" vertical="center" shrinkToFit="1"/>
    </xf>
    <xf numFmtId="0" fontId="27" fillId="2" borderId="48"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38" fontId="23" fillId="2" borderId="48" xfId="1" applyFont="1" applyFill="1" applyBorder="1" applyAlignment="1">
      <alignment horizontal="right" vertical="center" shrinkToFit="1"/>
    </xf>
    <xf numFmtId="38" fontId="23" fillId="2" borderId="22" xfId="1" applyFont="1" applyFill="1" applyBorder="1" applyAlignment="1">
      <alignment horizontal="right" vertical="center" shrinkToFit="1"/>
    </xf>
    <xf numFmtId="38" fontId="23" fillId="2" borderId="23" xfId="1" applyFont="1" applyFill="1" applyBorder="1" applyAlignment="1">
      <alignment horizontal="right" vertical="center" shrinkToFit="1"/>
    </xf>
    <xf numFmtId="38" fontId="23" fillId="2" borderId="21" xfId="1" applyFont="1" applyFill="1" applyBorder="1" applyAlignment="1">
      <alignment horizontal="right" vertical="center" shrinkToFit="1"/>
    </xf>
    <xf numFmtId="38" fontId="23" fillId="2" borderId="56" xfId="1" applyFont="1" applyFill="1" applyBorder="1" applyAlignment="1">
      <alignment horizontal="right" vertical="center" shrinkToFit="1"/>
    </xf>
    <xf numFmtId="0" fontId="36" fillId="2" borderId="58" xfId="0" applyFont="1" applyFill="1" applyBorder="1" applyAlignment="1">
      <alignment horizontal="center" vertical="center" wrapText="1" shrinkToFit="1"/>
    </xf>
    <xf numFmtId="0" fontId="20" fillId="2" borderId="59" xfId="0" applyFont="1" applyFill="1" applyBorder="1" applyAlignment="1">
      <alignment horizontal="center" vertical="center" shrinkToFit="1"/>
    </xf>
    <xf numFmtId="38" fontId="23" fillId="3" borderId="46" xfId="1" applyFont="1" applyFill="1" applyBorder="1" applyAlignment="1">
      <alignment horizontal="right" vertical="center" shrinkToFit="1"/>
    </xf>
    <xf numFmtId="38" fontId="23" fillId="3" borderId="20" xfId="1" applyFont="1" applyFill="1" applyBorder="1" applyAlignment="1">
      <alignment horizontal="right" vertical="center" shrinkToFit="1"/>
    </xf>
    <xf numFmtId="38" fontId="23" fillId="3" borderId="25" xfId="1" applyFont="1" applyFill="1" applyBorder="1" applyAlignment="1">
      <alignment horizontal="right" vertical="center" shrinkToFit="1"/>
    </xf>
    <xf numFmtId="38" fontId="23" fillId="3" borderId="21" xfId="1" applyFont="1" applyFill="1" applyBorder="1" applyAlignment="1">
      <alignment horizontal="right" vertical="center" shrinkToFit="1"/>
    </xf>
    <xf numFmtId="38" fontId="23" fillId="3" borderId="22" xfId="1" applyFont="1" applyFill="1" applyBorder="1" applyAlignment="1">
      <alignment horizontal="right" vertical="center" shrinkToFit="1"/>
    </xf>
    <xf numFmtId="38" fontId="23" fillId="3" borderId="23" xfId="1" applyFont="1" applyFill="1" applyBorder="1" applyAlignment="1">
      <alignment horizontal="right" vertical="center" shrinkToFit="1"/>
    </xf>
    <xf numFmtId="38" fontId="23" fillId="3" borderId="24" xfId="1" applyFont="1" applyFill="1" applyBorder="1" applyAlignment="1">
      <alignment horizontal="right" vertical="center" shrinkToFit="1"/>
    </xf>
    <xf numFmtId="38" fontId="23" fillId="3" borderId="55" xfId="1" applyFont="1" applyFill="1" applyBorder="1" applyAlignment="1">
      <alignment horizontal="right" vertical="center" shrinkToFit="1"/>
    </xf>
    <xf numFmtId="38" fontId="18" fillId="0" borderId="32" xfId="1" applyFont="1" applyBorder="1" applyAlignment="1">
      <alignment horizontal="right" vertical="center" shrinkToFit="1"/>
    </xf>
    <xf numFmtId="38" fontId="18" fillId="0" borderId="34" xfId="1" applyFont="1" applyBorder="1" applyAlignment="1">
      <alignment horizontal="right" vertical="center" shrinkToFit="1"/>
    </xf>
    <xf numFmtId="38" fontId="18" fillId="0" borderId="35" xfId="1" applyFont="1" applyBorder="1" applyAlignment="1">
      <alignment horizontal="right" vertical="center" shrinkToFit="1"/>
    </xf>
    <xf numFmtId="0" fontId="35" fillId="0" borderId="3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7" xfId="0" applyFont="1" applyBorder="1" applyAlignment="1">
      <alignment horizontal="center" vertical="center"/>
    </xf>
    <xf numFmtId="38" fontId="23" fillId="0" borderId="39" xfId="1" applyFont="1" applyBorder="1" applyAlignment="1">
      <alignment horizontal="right" vertical="center" shrinkToFit="1"/>
    </xf>
    <xf numFmtId="38" fontId="23" fillId="0" borderId="14" xfId="1" applyFont="1" applyBorder="1" applyAlignment="1">
      <alignment horizontal="right" vertical="center" shrinkToFit="1"/>
    </xf>
    <xf numFmtId="38" fontId="23" fillId="0" borderId="12" xfId="1" applyFont="1" applyBorder="1" applyAlignment="1">
      <alignment horizontal="right" vertical="center" shrinkToFit="1"/>
    </xf>
    <xf numFmtId="38" fontId="23" fillId="0" borderId="26" xfId="1" applyFont="1" applyBorder="1" applyAlignment="1">
      <alignment horizontal="right" vertical="center" shrinkToFit="1"/>
    </xf>
    <xf numFmtId="38" fontId="23" fillId="0" borderId="27" xfId="1" applyFont="1" applyBorder="1" applyAlignment="1">
      <alignment horizontal="right" vertical="center" shrinkToFit="1"/>
    </xf>
    <xf numFmtId="38" fontId="23" fillId="0" borderId="28" xfId="1" applyFont="1" applyBorder="1" applyAlignment="1">
      <alignment horizontal="right" vertical="center" shrinkToFit="1"/>
    </xf>
    <xf numFmtId="38" fontId="23" fillId="2" borderId="46" xfId="1" applyFont="1" applyFill="1" applyBorder="1" applyAlignment="1">
      <alignment horizontal="right" vertical="center" shrinkToFit="1"/>
    </xf>
    <xf numFmtId="38" fontId="23" fillId="2" borderId="20" xfId="1" applyFont="1" applyFill="1" applyBorder="1" applyAlignment="1">
      <alignment horizontal="right" vertical="center" shrinkToFit="1"/>
    </xf>
    <xf numFmtId="38" fontId="23" fillId="2" borderId="25" xfId="1" applyFont="1" applyFill="1" applyBorder="1" applyAlignment="1">
      <alignment horizontal="right" vertical="center" shrinkToFit="1"/>
    </xf>
    <xf numFmtId="38" fontId="23" fillId="2" borderId="24" xfId="1" applyFont="1" applyFill="1" applyBorder="1" applyAlignment="1">
      <alignment horizontal="right" vertical="center" shrinkToFit="1"/>
    </xf>
    <xf numFmtId="38" fontId="23" fillId="2" borderId="55" xfId="1" applyFont="1" applyFill="1" applyBorder="1" applyAlignment="1">
      <alignment horizontal="right" vertical="center" shrinkToFit="1"/>
    </xf>
    <xf numFmtId="0" fontId="28" fillId="0" borderId="0" xfId="0" applyFont="1">
      <alignment vertical="center"/>
    </xf>
    <xf numFmtId="0" fontId="28" fillId="0" borderId="5" xfId="0" applyFont="1" applyBorder="1">
      <alignment vertical="center"/>
    </xf>
    <xf numFmtId="38" fontId="23" fillId="0" borderId="0" xfId="1" applyFont="1" applyBorder="1" applyAlignment="1">
      <alignment vertical="center" shrinkToFit="1"/>
    </xf>
    <xf numFmtId="38" fontId="23" fillId="0" borderId="5" xfId="1" applyFont="1" applyBorder="1" applyAlignment="1">
      <alignment vertical="center" shrinkToFit="1"/>
    </xf>
    <xf numFmtId="0" fontId="27" fillId="0" borderId="31" xfId="0" applyFont="1" applyBorder="1">
      <alignment vertical="center"/>
    </xf>
    <xf numFmtId="0" fontId="27" fillId="0" borderId="32" xfId="0" applyFont="1" applyBorder="1">
      <alignment vertical="center"/>
    </xf>
    <xf numFmtId="0" fontId="27" fillId="0" borderId="33" xfId="0" applyFont="1" applyBorder="1">
      <alignment vertical="center"/>
    </xf>
    <xf numFmtId="0" fontId="20" fillId="0" borderId="0" xfId="0" applyFont="1" applyAlignment="1">
      <alignment horizontal="left" vertical="center"/>
    </xf>
    <xf numFmtId="0" fontId="20" fillId="0" borderId="5" xfId="0" applyFont="1" applyBorder="1">
      <alignment vertical="center"/>
    </xf>
    <xf numFmtId="0" fontId="7" fillId="0" borderId="0" xfId="0" applyFont="1">
      <alignment vertical="center"/>
    </xf>
    <xf numFmtId="0" fontId="7" fillId="0" borderId="5" xfId="0" applyFont="1" applyBorder="1">
      <alignment vertical="center"/>
    </xf>
    <xf numFmtId="176" fontId="30" fillId="0" borderId="12" xfId="0" applyNumberFormat="1" applyFont="1" applyBorder="1" applyAlignment="1">
      <alignment horizontal="right" vertical="center"/>
    </xf>
    <xf numFmtId="0" fontId="27" fillId="0" borderId="4" xfId="0" applyFont="1" applyBorder="1">
      <alignment vertical="center"/>
    </xf>
    <xf numFmtId="0" fontId="27" fillId="0" borderId="0" xfId="0" applyFont="1">
      <alignment vertical="center"/>
    </xf>
    <xf numFmtId="0" fontId="27" fillId="0" borderId="5"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5" xfId="0" applyFont="1" applyBorder="1">
      <alignment vertical="center"/>
    </xf>
    <xf numFmtId="38" fontId="21" fillId="0" borderId="13" xfId="1" applyFont="1" applyBorder="1" applyAlignment="1">
      <alignment horizontal="center" vertical="center" shrinkToFit="1"/>
    </xf>
    <xf numFmtId="38" fontId="21" fillId="0" borderId="0" xfId="1" applyFont="1" applyBorder="1" applyAlignment="1">
      <alignment horizontal="center" vertical="center" shrinkToFit="1"/>
    </xf>
    <xf numFmtId="38" fontId="21" fillId="0" borderId="5" xfId="1" applyFont="1" applyBorder="1" applyAlignment="1">
      <alignment horizontal="center" vertical="center" shrinkToFit="1"/>
    </xf>
    <xf numFmtId="49" fontId="20" fillId="0" borderId="0" xfId="0" applyNumberFormat="1" applyFont="1" applyAlignment="1">
      <alignment horizontal="left" vertical="center"/>
    </xf>
    <xf numFmtId="49" fontId="20" fillId="0" borderId="5" xfId="0" applyNumberFormat="1" applyFont="1" applyBorder="1">
      <alignment vertical="center"/>
    </xf>
    <xf numFmtId="0" fontId="27" fillId="0" borderId="4" xfId="0" applyFont="1" applyBorder="1" applyAlignment="1">
      <alignment vertical="center" shrinkToFit="1"/>
    </xf>
    <xf numFmtId="0" fontId="27" fillId="0" borderId="0" xfId="0" applyFont="1" applyAlignment="1">
      <alignment vertical="center" shrinkToFit="1"/>
    </xf>
    <xf numFmtId="0" fontId="27" fillId="0" borderId="5" xfId="0" applyFont="1" applyBorder="1" applyAlignment="1">
      <alignment vertical="center" shrinkToFit="1"/>
    </xf>
    <xf numFmtId="181" fontId="27" fillId="0" borderId="4" xfId="0" applyNumberFormat="1" applyFont="1" applyBorder="1">
      <alignment vertical="center"/>
    </xf>
    <xf numFmtId="181" fontId="27" fillId="0" borderId="0" xfId="0" applyNumberFormat="1" applyFont="1">
      <alignment vertical="center"/>
    </xf>
    <xf numFmtId="181" fontId="27" fillId="0" borderId="5" xfId="0" applyNumberFormat="1" applyFont="1" applyBorder="1">
      <alignment vertical="center"/>
    </xf>
    <xf numFmtId="0" fontId="14" fillId="0" borderId="4"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180" fontId="27" fillId="0" borderId="4" xfId="0" applyNumberFormat="1" applyFont="1" applyBorder="1">
      <alignment vertical="center"/>
    </xf>
    <xf numFmtId="180" fontId="27" fillId="0" borderId="0" xfId="0" applyNumberFormat="1" applyFont="1">
      <alignment vertical="center"/>
    </xf>
    <xf numFmtId="180" fontId="27" fillId="0" borderId="5" xfId="0" applyNumberFormat="1" applyFont="1" applyBorder="1">
      <alignment vertical="center"/>
    </xf>
    <xf numFmtId="0" fontId="20" fillId="0" borderId="5" xfId="0" applyFont="1" applyBorder="1" applyAlignment="1">
      <alignment horizontal="left" vertical="center"/>
    </xf>
    <xf numFmtId="179" fontId="20" fillId="0" borderId="4" xfId="1" applyNumberFormat="1" applyFont="1" applyBorder="1" applyAlignment="1">
      <alignment vertical="center" shrinkToFit="1"/>
    </xf>
    <xf numFmtId="179" fontId="20" fillId="0" borderId="0" xfId="1" applyNumberFormat="1" applyFont="1" applyBorder="1" applyAlignment="1">
      <alignment vertical="center" shrinkToFit="1"/>
    </xf>
    <xf numFmtId="179" fontId="20" fillId="0" borderId="5" xfId="1" applyNumberFormat="1" applyFont="1" applyBorder="1" applyAlignment="1">
      <alignment vertical="center" shrinkToFit="1"/>
    </xf>
    <xf numFmtId="56" fontId="20" fillId="0" borderId="0" xfId="0" applyNumberFormat="1" applyFont="1" applyAlignment="1">
      <alignment horizontal="center" vertical="center"/>
    </xf>
    <xf numFmtId="56" fontId="20" fillId="0" borderId="5" xfId="0" applyNumberFormat="1" applyFont="1" applyBorder="1" applyAlignment="1">
      <alignment horizontal="center" vertical="center"/>
    </xf>
    <xf numFmtId="42" fontId="20" fillId="0" borderId="4" xfId="0" applyNumberFormat="1" applyFont="1" applyBorder="1" applyAlignment="1">
      <alignment vertical="center" shrinkToFit="1"/>
    </xf>
    <xf numFmtId="42" fontId="20" fillId="0" borderId="0" xfId="0" applyNumberFormat="1" applyFont="1" applyAlignment="1">
      <alignment vertical="center" shrinkToFit="1"/>
    </xf>
    <xf numFmtId="42" fontId="20" fillId="0" borderId="5" xfId="0" applyNumberFormat="1" applyFont="1" applyBorder="1" applyAlignment="1">
      <alignment vertical="center" shrinkToFit="1"/>
    </xf>
    <xf numFmtId="38" fontId="20" fillId="0" borderId="0" xfId="0" applyNumberFormat="1" applyFont="1" applyAlignment="1">
      <alignment horizontal="left" vertical="center"/>
    </xf>
    <xf numFmtId="38" fontId="20" fillId="0" borderId="5" xfId="0" applyNumberFormat="1" applyFont="1" applyBorder="1" applyAlignment="1">
      <alignment horizontal="left" vertical="center"/>
    </xf>
    <xf numFmtId="0" fontId="27" fillId="0" borderId="1" xfId="0" applyFont="1" applyBorder="1">
      <alignment vertical="center"/>
    </xf>
    <xf numFmtId="0" fontId="27" fillId="0" borderId="3" xfId="0" applyFont="1" applyBorder="1">
      <alignment vertical="center"/>
    </xf>
    <xf numFmtId="0" fontId="27" fillId="0" borderId="2" xfId="0" applyFont="1" applyBorder="1">
      <alignmen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38" fontId="25" fillId="0" borderId="0" xfId="1" applyFont="1" applyBorder="1" applyAlignment="1">
      <alignment horizontal="right" vertical="center" shrinkToFit="1"/>
    </xf>
    <xf numFmtId="38" fontId="25" fillId="0" borderId="14" xfId="1" applyFont="1" applyBorder="1" applyAlignment="1">
      <alignment horizontal="right" vertical="center" shrinkToFit="1"/>
    </xf>
    <xf numFmtId="38" fontId="25" fillId="0" borderId="13" xfId="1" applyFont="1" applyBorder="1" applyAlignment="1">
      <alignment horizontal="right" vertical="center" shrinkToFit="1"/>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6"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12" fontId="3" fillId="0" borderId="0" xfId="0" applyNumberFormat="1" applyFont="1" applyAlignment="1">
      <alignment vertical="top"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11" fillId="0" borderId="9"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7" fillId="0" borderId="62" xfId="0" applyFont="1" applyBorder="1" applyAlignment="1">
      <alignment horizontal="center" vertical="center"/>
    </xf>
    <xf numFmtId="0" fontId="7" fillId="0" borderId="52"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distributed" vertical="center" indent="1"/>
    </xf>
    <xf numFmtId="0" fontId="7" fillId="0" borderId="59" xfId="0" applyFont="1" applyBorder="1" applyAlignment="1">
      <alignment horizontal="distributed" vertical="center" indent="1"/>
    </xf>
    <xf numFmtId="0" fontId="7" fillId="0" borderId="64" xfId="0" applyFont="1" applyBorder="1" applyAlignment="1">
      <alignment horizontal="distributed" vertical="center" indent="1"/>
    </xf>
    <xf numFmtId="177" fontId="23" fillId="0" borderId="6" xfId="0" applyNumberFormat="1" applyFont="1" applyBorder="1">
      <alignment vertical="center"/>
    </xf>
    <xf numFmtId="177" fontId="23" fillId="0" borderId="7" xfId="0" applyNumberFormat="1" applyFont="1" applyBorder="1">
      <alignmen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4"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60" xfId="0" applyFont="1" applyBorder="1" applyAlignment="1">
      <alignment horizontal="center" vertical="center"/>
    </xf>
    <xf numFmtId="0" fontId="14" fillId="0" borderId="52" xfId="0" applyFont="1" applyBorder="1" applyAlignment="1">
      <alignment horizontal="center" vertical="center"/>
    </xf>
    <xf numFmtId="0" fontId="14" fillId="0" borderId="61" xfId="0" applyFont="1" applyBorder="1" applyAlignment="1">
      <alignment horizontal="center" vertical="center"/>
    </xf>
    <xf numFmtId="178" fontId="20" fillId="0" borderId="3" xfId="0" applyNumberFormat="1" applyFont="1" applyBorder="1" applyAlignment="1">
      <alignment horizontal="center" vertical="center"/>
    </xf>
    <xf numFmtId="178" fontId="20" fillId="0" borderId="3"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4"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3"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distributed" vertical="center" indent="1"/>
    </xf>
    <xf numFmtId="0" fontId="7" fillId="0" borderId="27" xfId="0" applyFont="1" applyBorder="1" applyAlignment="1">
      <alignment horizontal="distributed" vertical="center" indent="1"/>
    </xf>
    <xf numFmtId="38" fontId="25" fillId="0" borderId="3" xfId="1" applyFont="1" applyBorder="1" applyAlignment="1">
      <alignment horizontal="right" vertical="center" shrinkToFit="1"/>
    </xf>
    <xf numFmtId="38" fontId="25" fillId="0" borderId="29" xfId="1" applyFont="1" applyBorder="1" applyAlignment="1">
      <alignment horizontal="right" vertical="center" shrinkToFit="1"/>
    </xf>
    <xf numFmtId="38" fontId="25" fillId="0" borderId="30" xfId="1" applyFont="1" applyBorder="1" applyAlignment="1">
      <alignment horizontal="right" vertical="center" shrinkToFit="1"/>
    </xf>
    <xf numFmtId="38" fontId="21" fillId="0" borderId="30" xfId="1" applyFont="1" applyBorder="1" applyAlignment="1">
      <alignment horizontal="center" vertical="center" shrinkToFit="1"/>
    </xf>
    <xf numFmtId="38" fontId="21" fillId="0" borderId="3" xfId="1" applyFont="1" applyBorder="1" applyAlignment="1">
      <alignment horizontal="center" vertical="center" shrinkToFit="1"/>
    </xf>
    <xf numFmtId="38" fontId="21" fillId="0" borderId="2" xfId="1" applyFont="1" applyBorder="1" applyAlignment="1">
      <alignment horizontal="center" vertical="center" shrinkToFit="1"/>
    </xf>
    <xf numFmtId="0" fontId="14" fillId="0" borderId="3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7"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27" fillId="2" borderId="36" xfId="0" applyFont="1" applyFill="1" applyBorder="1" applyAlignment="1">
      <alignment horizontal="center" vertical="center" shrinkToFit="1"/>
    </xf>
    <xf numFmtId="0" fontId="20" fillId="2" borderId="38" xfId="0" applyFont="1" applyFill="1" applyBorder="1" applyAlignment="1">
      <alignment horizontal="center" vertical="center" wrapText="1" shrinkToFit="1"/>
    </xf>
    <xf numFmtId="0" fontId="20" fillId="2" borderId="27" xfId="0" applyFont="1" applyFill="1" applyBorder="1" applyAlignment="1">
      <alignment horizontal="center" vertical="center" shrinkToFit="1"/>
    </xf>
  </cellXfs>
  <cellStyles count="10">
    <cellStyle name="桁区切り" xfId="1" builtinId="6"/>
    <cellStyle name="桁区切り 2 2 3" xfId="9" xr:uid="{EEFE3937-A9A2-46FF-AEE4-A29DB42CAE0F}"/>
    <cellStyle name="桁区切り 2 3" xfId="3" xr:uid="{92BB12FB-47F7-48E5-8C22-BAD066E6814D}"/>
    <cellStyle name="桁区切り 3 2" xfId="4" xr:uid="{DF60FEB7-54B7-40DB-B144-AAEBA51E80A0}"/>
    <cellStyle name="桁区切り 4" xfId="7" xr:uid="{C20C48A0-4D59-4B0F-8847-2FD863171CE5}"/>
    <cellStyle name="標準" xfId="0" builtinId="0"/>
    <cellStyle name="標準 2 2 2 2" xfId="6" xr:uid="{9058831B-0C5E-4513-B97B-F78F160F54D3}"/>
    <cellStyle name="標準 2 2 3" xfId="5" xr:uid="{1C685883-A135-4985-9A4D-3AB4D8D5CFFB}"/>
    <cellStyle name="標準 2 3" xfId="2" xr:uid="{D22A23FD-FE62-4504-A4B0-9740A7694ACE}"/>
    <cellStyle name="標準 5" xfId="8" xr:uid="{EC5FBBEF-9B8D-48EE-BB65-94DC2315950A}"/>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94103</xdr:colOff>
      <xdr:row>25</xdr:row>
      <xdr:rowOff>236405</xdr:rowOff>
    </xdr:from>
    <xdr:to>
      <xdr:col>28</xdr:col>
      <xdr:colOff>286897</xdr:colOff>
      <xdr:row>27</xdr:row>
      <xdr:rowOff>229517</xdr:rowOff>
    </xdr:to>
    <xdr:sp macro="" textlink="">
      <xdr:nvSpPr>
        <xdr:cNvPr id="2" name="テキスト ボックス 1">
          <a:extLst>
            <a:ext uri="{FF2B5EF4-FFF2-40B4-BE49-F238E27FC236}">
              <a16:creationId xmlns:a16="http://schemas.microsoft.com/office/drawing/2014/main" id="{4FE17A0E-3C93-4D24-A6FA-10C16EF805E9}"/>
            </a:ext>
          </a:extLst>
        </xdr:cNvPr>
        <xdr:cNvSpPr txBox="1"/>
      </xdr:nvSpPr>
      <xdr:spPr>
        <a:xfrm>
          <a:off x="9791242" y="6674387"/>
          <a:ext cx="3050294" cy="475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326796</xdr:colOff>
      <xdr:row>26</xdr:row>
      <xdr:rowOff>213453</xdr:rowOff>
    </xdr:from>
    <xdr:to>
      <xdr:col>22</xdr:col>
      <xdr:colOff>140007</xdr:colOff>
      <xdr:row>28</xdr:row>
      <xdr:rowOff>209741</xdr:rowOff>
    </xdr:to>
    <xdr:sp macro="" textlink="">
      <xdr:nvSpPr>
        <xdr:cNvPr id="2" name="テキスト ボックス 1">
          <a:extLst>
            <a:ext uri="{FF2B5EF4-FFF2-40B4-BE49-F238E27FC236}">
              <a16:creationId xmlns:a16="http://schemas.microsoft.com/office/drawing/2014/main" id="{02AE6038-8433-481A-89ED-0D646B77841C}"/>
            </a:ext>
          </a:extLst>
        </xdr:cNvPr>
        <xdr:cNvSpPr txBox="1"/>
      </xdr:nvSpPr>
      <xdr:spPr>
        <a:xfrm>
          <a:off x="5605712" y="6685863"/>
          <a:ext cx="2842849" cy="4782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v>0</v>
          </cell>
          <cell r="B5">
            <v>1</v>
          </cell>
          <cell r="C5" t="str">
            <v>R021708501</v>
          </cell>
          <cell r="D5">
            <v>771490</v>
          </cell>
          <cell r="E5">
            <v>12350114</v>
          </cell>
          <cell r="F5">
            <v>246950</v>
          </cell>
          <cell r="G5">
            <v>6740</v>
          </cell>
          <cell r="H5">
            <v>599000</v>
          </cell>
          <cell r="I5">
            <v>379000</v>
          </cell>
        </row>
        <row r="6">
          <cell r="A6">
            <v>0</v>
          </cell>
          <cell r="B6">
            <v>2</v>
          </cell>
          <cell r="C6" t="str">
            <v>B030004101</v>
          </cell>
          <cell r="D6">
            <v>18028226</v>
          </cell>
          <cell r="E6">
            <v>5967432</v>
          </cell>
          <cell r="F6">
            <v>594008</v>
          </cell>
          <cell r="G6">
            <v>3499600</v>
          </cell>
          <cell r="H6">
            <v>0</v>
          </cell>
          <cell r="I6">
            <v>70000</v>
          </cell>
        </row>
        <row r="7">
          <cell r="A7">
            <v>0</v>
          </cell>
          <cell r="B7">
            <v>3</v>
          </cell>
          <cell r="C7" t="str">
            <v>B030019801</v>
          </cell>
          <cell r="D7">
            <v>4391316</v>
          </cell>
          <cell r="E7">
            <v>1302600</v>
          </cell>
          <cell r="F7">
            <v>1659140</v>
          </cell>
          <cell r="G7">
            <v>650000</v>
          </cell>
          <cell r="H7">
            <v>62000</v>
          </cell>
          <cell r="I7">
            <v>82000</v>
          </cell>
        </row>
        <row r="8">
          <cell r="A8">
            <v>0</v>
          </cell>
          <cell r="B8">
            <v>4</v>
          </cell>
          <cell r="C8" t="str">
            <v>B030019901</v>
          </cell>
          <cell r="D8">
            <v>4366624</v>
          </cell>
          <cell r="E8">
            <v>2526500</v>
          </cell>
          <cell r="F8">
            <v>2576168</v>
          </cell>
          <cell r="G8">
            <v>2186000</v>
          </cell>
          <cell r="H8">
            <v>469000</v>
          </cell>
          <cell r="I8">
            <v>233000</v>
          </cell>
        </row>
        <row r="9">
          <cell r="A9">
            <v>0</v>
          </cell>
          <cell r="B9">
            <v>5</v>
          </cell>
          <cell r="C9" t="str">
            <v>B030020101</v>
          </cell>
          <cell r="D9">
            <v>9247444</v>
          </cell>
          <cell r="E9">
            <v>4213200</v>
          </cell>
          <cell r="F9">
            <v>3278280</v>
          </cell>
          <cell r="G9">
            <v>1360000</v>
          </cell>
          <cell r="H9">
            <v>124000</v>
          </cell>
          <cell r="I9">
            <v>33000</v>
          </cell>
        </row>
        <row r="10">
          <cell r="A10">
            <v>0</v>
          </cell>
          <cell r="B10">
            <v>6</v>
          </cell>
          <cell r="C10" t="str">
            <v>B030020201</v>
          </cell>
          <cell r="D10">
            <v>5636325</v>
          </cell>
          <cell r="E10">
            <v>1778000</v>
          </cell>
          <cell r="F10">
            <v>1599080</v>
          </cell>
          <cell r="G10">
            <v>1036000</v>
          </cell>
          <cell r="H10">
            <v>0</v>
          </cell>
          <cell r="I10">
            <v>33000</v>
          </cell>
        </row>
        <row r="11">
          <cell r="A11">
            <v>0</v>
          </cell>
          <cell r="B11">
            <v>7</v>
          </cell>
          <cell r="C11" t="str">
            <v>B030021601</v>
          </cell>
          <cell r="D11">
            <v>11984590</v>
          </cell>
          <cell r="E11">
            <v>7260400</v>
          </cell>
          <cell r="F11">
            <v>6781038</v>
          </cell>
          <cell r="G11">
            <v>4444000</v>
          </cell>
          <cell r="H11">
            <v>996000</v>
          </cell>
          <cell r="I11">
            <v>523500</v>
          </cell>
        </row>
        <row r="12">
          <cell r="A12">
            <v>0</v>
          </cell>
          <cell r="B12">
            <v>8</v>
          </cell>
          <cell r="C12" t="str">
            <v>B030023901</v>
          </cell>
          <cell r="D12">
            <v>45542000</v>
          </cell>
          <cell r="E12">
            <v>0</v>
          </cell>
          <cell r="F12">
            <v>0</v>
          </cell>
          <cell r="G12">
            <v>0</v>
          </cell>
          <cell r="H12">
            <v>0</v>
          </cell>
          <cell r="I12">
            <v>0</v>
          </cell>
        </row>
        <row r="13">
          <cell r="A13">
            <v>0</v>
          </cell>
          <cell r="B13">
            <v>9</v>
          </cell>
          <cell r="C13" t="str">
            <v>B031000101</v>
          </cell>
          <cell r="D13">
            <v>2010893</v>
          </cell>
          <cell r="E13">
            <v>566900</v>
          </cell>
          <cell r="F13">
            <v>409477</v>
          </cell>
          <cell r="G13">
            <v>336800</v>
          </cell>
          <cell r="H13">
            <v>162000</v>
          </cell>
          <cell r="I13">
            <v>42400</v>
          </cell>
        </row>
        <row r="14">
          <cell r="A14">
            <v>0</v>
          </cell>
          <cell r="B14">
            <v>10</v>
          </cell>
          <cell r="C14" t="str">
            <v>B031010301</v>
          </cell>
          <cell r="D14">
            <v>3154990</v>
          </cell>
          <cell r="E14">
            <v>797800</v>
          </cell>
          <cell r="F14">
            <v>215229</v>
          </cell>
          <cell r="G14">
            <v>613500</v>
          </cell>
          <cell r="H14">
            <v>298000</v>
          </cell>
          <cell r="I14">
            <v>79600</v>
          </cell>
        </row>
        <row r="15">
          <cell r="A15">
            <v>0</v>
          </cell>
          <cell r="B15">
            <v>11</v>
          </cell>
          <cell r="C15" t="str">
            <v>B031011301</v>
          </cell>
          <cell r="D15">
            <v>7915702</v>
          </cell>
          <cell r="E15">
            <v>1863400</v>
          </cell>
          <cell r="F15">
            <v>1005058</v>
          </cell>
          <cell r="G15">
            <v>1560000</v>
          </cell>
          <cell r="H15">
            <v>596000</v>
          </cell>
          <cell r="I15">
            <v>105200</v>
          </cell>
        </row>
        <row r="16">
          <cell r="A16">
            <v>0</v>
          </cell>
          <cell r="B16">
            <v>12</v>
          </cell>
          <cell r="C16" t="str">
            <v>B031018901</v>
          </cell>
          <cell r="D16">
            <v>5950894</v>
          </cell>
          <cell r="E16">
            <v>2654980</v>
          </cell>
          <cell r="F16">
            <v>884954</v>
          </cell>
          <cell r="G16">
            <v>709600</v>
          </cell>
          <cell r="H16">
            <v>0</v>
          </cell>
          <cell r="I16">
            <v>242400</v>
          </cell>
        </row>
        <row r="17">
          <cell r="A17">
            <v>0</v>
          </cell>
          <cell r="B17">
            <v>13</v>
          </cell>
          <cell r="C17" t="str">
            <v>B031025901</v>
          </cell>
          <cell r="D17">
            <v>5560599</v>
          </cell>
          <cell r="E17">
            <v>820080</v>
          </cell>
          <cell r="F17">
            <v>951744</v>
          </cell>
          <cell r="G17">
            <v>1546000</v>
          </cell>
          <cell r="H17">
            <v>447000</v>
          </cell>
          <cell r="I17">
            <v>123100</v>
          </cell>
        </row>
        <row r="18">
          <cell r="A18">
            <v>0</v>
          </cell>
          <cell r="B18">
            <v>14</v>
          </cell>
          <cell r="C18" t="str">
            <v>B031045101</v>
          </cell>
          <cell r="D18">
            <v>2524176</v>
          </cell>
          <cell r="E18">
            <v>646400</v>
          </cell>
          <cell r="F18">
            <v>1005866</v>
          </cell>
          <cell r="G18">
            <v>281900</v>
          </cell>
          <cell r="H18">
            <v>116000</v>
          </cell>
          <cell r="I18">
            <v>53400</v>
          </cell>
        </row>
        <row r="19">
          <cell r="A19">
            <v>0</v>
          </cell>
          <cell r="B19">
            <v>15</v>
          </cell>
          <cell r="C19" t="str">
            <v>B031045201</v>
          </cell>
          <cell r="D19">
            <v>4096686</v>
          </cell>
          <cell r="E19">
            <v>753000</v>
          </cell>
          <cell r="F19">
            <v>1199310</v>
          </cell>
          <cell r="G19">
            <v>732000</v>
          </cell>
          <cell r="H19">
            <v>56000</v>
          </cell>
          <cell r="I19">
            <v>47000</v>
          </cell>
        </row>
        <row r="20">
          <cell r="A20">
            <v>0</v>
          </cell>
          <cell r="B20">
            <v>16</v>
          </cell>
          <cell r="C20" t="str">
            <v>B031045202</v>
          </cell>
          <cell r="D20">
            <v>3962686</v>
          </cell>
          <cell r="E20">
            <v>753000</v>
          </cell>
          <cell r="F20">
            <v>1199310</v>
          </cell>
          <cell r="G20">
            <v>732000</v>
          </cell>
          <cell r="H20">
            <v>56000</v>
          </cell>
          <cell r="I20">
            <v>47000</v>
          </cell>
        </row>
        <row r="21">
          <cell r="A21">
            <v>0</v>
          </cell>
          <cell r="B21">
            <v>17</v>
          </cell>
          <cell r="C21" t="str">
            <v>B031048501</v>
          </cell>
          <cell r="D21">
            <v>4366710</v>
          </cell>
          <cell r="E21">
            <v>722400</v>
          </cell>
          <cell r="F21">
            <v>876767</v>
          </cell>
          <cell r="G21">
            <v>1680000</v>
          </cell>
          <cell r="H21">
            <v>357000</v>
          </cell>
          <cell r="I21">
            <v>49400</v>
          </cell>
        </row>
        <row r="22">
          <cell r="A22">
            <v>0</v>
          </cell>
          <cell r="B22">
            <v>18</v>
          </cell>
          <cell r="C22" t="str">
            <v>B031051701</v>
          </cell>
          <cell r="D22">
            <v>13674000</v>
          </cell>
          <cell r="E22">
            <v>0</v>
          </cell>
          <cell r="F22">
            <v>0</v>
          </cell>
          <cell r="G22">
            <v>0</v>
          </cell>
          <cell r="H22">
            <v>0</v>
          </cell>
          <cell r="I22">
            <v>0</v>
          </cell>
        </row>
        <row r="23">
          <cell r="A23">
            <v>0</v>
          </cell>
          <cell r="B23">
            <v>19</v>
          </cell>
          <cell r="C23" t="str">
            <v>B031065701</v>
          </cell>
          <cell r="D23">
            <v>13619158</v>
          </cell>
          <cell r="E23">
            <v>3498800</v>
          </cell>
          <cell r="F23">
            <v>546742</v>
          </cell>
          <cell r="G23">
            <v>1380000</v>
          </cell>
          <cell r="H23">
            <v>656000</v>
          </cell>
          <cell r="I23">
            <v>247200</v>
          </cell>
        </row>
        <row r="24">
          <cell r="A24">
            <v>0</v>
          </cell>
          <cell r="B24">
            <v>20</v>
          </cell>
          <cell r="C24" t="str">
            <v>B031066101</v>
          </cell>
          <cell r="D24">
            <v>5756579</v>
          </cell>
          <cell r="E24">
            <v>1121400</v>
          </cell>
          <cell r="F24">
            <v>273371</v>
          </cell>
          <cell r="G24">
            <v>690000</v>
          </cell>
          <cell r="H24">
            <v>376000</v>
          </cell>
          <cell r="I24">
            <v>140600</v>
          </cell>
        </row>
        <row r="25">
          <cell r="A25">
            <v>0</v>
          </cell>
          <cell r="B25">
            <v>21</v>
          </cell>
          <cell r="C25" t="str">
            <v>B031066102</v>
          </cell>
          <cell r="D25">
            <v>6981579</v>
          </cell>
          <cell r="E25">
            <v>1121400</v>
          </cell>
          <cell r="F25">
            <v>273371</v>
          </cell>
          <cell r="G25">
            <v>690000</v>
          </cell>
          <cell r="H25">
            <v>376000</v>
          </cell>
          <cell r="I25">
            <v>140600</v>
          </cell>
        </row>
        <row r="26">
          <cell r="A26">
            <v>0</v>
          </cell>
          <cell r="B26">
            <v>22</v>
          </cell>
          <cell r="C26" t="str">
            <v>B031100301</v>
          </cell>
          <cell r="D26">
            <v>16630176</v>
          </cell>
          <cell r="E26">
            <v>2049220</v>
          </cell>
          <cell r="F26">
            <v>539012</v>
          </cell>
          <cell r="G26">
            <v>1398000</v>
          </cell>
          <cell r="H26">
            <v>928000</v>
          </cell>
          <cell r="I26">
            <v>116900</v>
          </cell>
        </row>
        <row r="27">
          <cell r="A27">
            <v>0</v>
          </cell>
          <cell r="B27">
            <v>23</v>
          </cell>
          <cell r="C27" t="str">
            <v>B031108401</v>
          </cell>
          <cell r="D27">
            <v>11137758</v>
          </cell>
          <cell r="E27">
            <v>2242800</v>
          </cell>
          <cell r="F27">
            <v>546742</v>
          </cell>
          <cell r="G27">
            <v>2148000</v>
          </cell>
          <cell r="H27">
            <v>752000</v>
          </cell>
          <cell r="I27">
            <v>281200</v>
          </cell>
        </row>
        <row r="28">
          <cell r="A28">
            <v>0</v>
          </cell>
          <cell r="B28">
            <v>24</v>
          </cell>
          <cell r="C28" t="str">
            <v>B031114601</v>
          </cell>
          <cell r="D28">
            <v>20096026</v>
          </cell>
          <cell r="E28">
            <v>3031600</v>
          </cell>
          <cell r="F28">
            <v>3284820</v>
          </cell>
          <cell r="G28">
            <v>4536000</v>
          </cell>
          <cell r="H28">
            <v>828000</v>
          </cell>
          <cell r="I28">
            <v>247200</v>
          </cell>
        </row>
        <row r="29">
          <cell r="A29">
            <v>0</v>
          </cell>
          <cell r="B29">
            <v>25</v>
          </cell>
          <cell r="C29" t="str">
            <v>B031118801</v>
          </cell>
          <cell r="D29">
            <v>5095098</v>
          </cell>
          <cell r="E29">
            <v>1231500</v>
          </cell>
          <cell r="F29">
            <v>742020</v>
          </cell>
          <cell r="G29">
            <v>1508250</v>
          </cell>
          <cell r="H29">
            <v>705000</v>
          </cell>
          <cell r="I29">
            <v>175000</v>
          </cell>
        </row>
        <row r="30">
          <cell r="A30">
            <v>0</v>
          </cell>
          <cell r="B30">
            <v>26</v>
          </cell>
          <cell r="C30" t="str">
            <v>B031119601</v>
          </cell>
          <cell r="D30">
            <v>4397374</v>
          </cell>
          <cell r="E30">
            <v>1240400</v>
          </cell>
          <cell r="F30">
            <v>944444</v>
          </cell>
          <cell r="G30">
            <v>673600</v>
          </cell>
          <cell r="H30">
            <v>232000</v>
          </cell>
          <cell r="I30">
            <v>140800</v>
          </cell>
        </row>
        <row r="31">
          <cell r="A31">
            <v>0</v>
          </cell>
          <cell r="B31">
            <v>27</v>
          </cell>
          <cell r="C31" t="str">
            <v>B031120701</v>
          </cell>
          <cell r="D31">
            <v>2479687</v>
          </cell>
          <cell r="E31">
            <v>623900</v>
          </cell>
          <cell r="F31">
            <v>472222</v>
          </cell>
          <cell r="G31">
            <v>336800</v>
          </cell>
          <cell r="H31">
            <v>170000</v>
          </cell>
          <cell r="I31">
            <v>157370</v>
          </cell>
        </row>
        <row r="32">
          <cell r="A32">
            <v>0</v>
          </cell>
          <cell r="B32">
            <v>28</v>
          </cell>
          <cell r="C32" t="str">
            <v>B031141401</v>
          </cell>
          <cell r="D32">
            <v>3178961</v>
          </cell>
          <cell r="E32">
            <v>1564100</v>
          </cell>
          <cell r="F32">
            <v>536138</v>
          </cell>
          <cell r="G32">
            <v>354800</v>
          </cell>
          <cell r="H32">
            <v>0</v>
          </cell>
          <cell r="I32">
            <v>73200</v>
          </cell>
        </row>
        <row r="33">
          <cell r="A33">
            <v>0</v>
          </cell>
          <cell r="B33">
            <v>29</v>
          </cell>
          <cell r="C33" t="str">
            <v>B031142101</v>
          </cell>
          <cell r="D33">
            <v>9340390</v>
          </cell>
          <cell r="E33">
            <v>1260500</v>
          </cell>
          <cell r="F33">
            <v>683904</v>
          </cell>
          <cell r="G33">
            <v>942000</v>
          </cell>
          <cell r="H33">
            <v>0</v>
          </cell>
          <cell r="I33">
            <v>0</v>
          </cell>
        </row>
        <row r="34">
          <cell r="A34">
            <v>0</v>
          </cell>
          <cell r="B34">
            <v>30</v>
          </cell>
          <cell r="C34" t="str">
            <v>B031145101</v>
          </cell>
          <cell r="D34">
            <v>5299884</v>
          </cell>
          <cell r="E34">
            <v>1189000</v>
          </cell>
          <cell r="F34">
            <v>1006276</v>
          </cell>
          <cell r="G34">
            <v>673600</v>
          </cell>
          <cell r="H34">
            <v>364000</v>
          </cell>
          <cell r="I34">
            <v>636800</v>
          </cell>
        </row>
        <row r="35">
          <cell r="A35">
            <v>0</v>
          </cell>
          <cell r="B35">
            <v>31</v>
          </cell>
          <cell r="C35" t="str">
            <v>B031145201</v>
          </cell>
          <cell r="D35">
            <v>8023379</v>
          </cell>
          <cell r="E35">
            <v>1121400</v>
          </cell>
          <cell r="F35">
            <v>273371</v>
          </cell>
          <cell r="G35">
            <v>690000</v>
          </cell>
          <cell r="H35">
            <v>328000</v>
          </cell>
          <cell r="I35">
            <v>123600</v>
          </cell>
        </row>
        <row r="36">
          <cell r="A36">
            <v>0</v>
          </cell>
          <cell r="B36">
            <v>32</v>
          </cell>
          <cell r="C36" t="str">
            <v>B031145202</v>
          </cell>
          <cell r="D36">
            <v>3967374</v>
          </cell>
          <cell r="E36">
            <v>1240400</v>
          </cell>
          <cell r="F36">
            <v>944444</v>
          </cell>
          <cell r="G36">
            <v>673600</v>
          </cell>
          <cell r="H36">
            <v>232000</v>
          </cell>
          <cell r="I36">
            <v>106800</v>
          </cell>
        </row>
        <row r="37">
          <cell r="A37">
            <v>0</v>
          </cell>
          <cell r="B37">
            <v>33</v>
          </cell>
          <cell r="C37" t="str">
            <v>B031145203</v>
          </cell>
          <cell r="D37">
            <v>5818689</v>
          </cell>
          <cell r="E37">
            <v>948100</v>
          </cell>
          <cell r="F37">
            <v>221728</v>
          </cell>
          <cell r="G37">
            <v>613500</v>
          </cell>
          <cell r="H37">
            <v>0</v>
          </cell>
          <cell r="I37">
            <v>52600</v>
          </cell>
        </row>
        <row r="38">
          <cell r="A38">
            <v>0</v>
          </cell>
          <cell r="B38">
            <v>34</v>
          </cell>
          <cell r="C38" t="str">
            <v>B031148501</v>
          </cell>
          <cell r="D38">
            <v>6138016</v>
          </cell>
          <cell r="E38">
            <v>1883100</v>
          </cell>
          <cell r="F38">
            <v>2756454</v>
          </cell>
          <cell r="G38">
            <v>845700</v>
          </cell>
          <cell r="H38">
            <v>348000</v>
          </cell>
          <cell r="I38">
            <v>160200</v>
          </cell>
        </row>
        <row r="39">
          <cell r="A39">
            <v>0</v>
          </cell>
          <cell r="B39">
            <v>35</v>
          </cell>
          <cell r="C39" t="str">
            <v>B031148502</v>
          </cell>
          <cell r="D39">
            <v>4029344</v>
          </cell>
          <cell r="E39">
            <v>1255400</v>
          </cell>
          <cell r="F39">
            <v>1837636</v>
          </cell>
          <cell r="G39">
            <v>563800</v>
          </cell>
          <cell r="H39">
            <v>232000</v>
          </cell>
          <cell r="I39">
            <v>106800</v>
          </cell>
        </row>
        <row r="40">
          <cell r="A40">
            <v>0</v>
          </cell>
          <cell r="B40">
            <v>36</v>
          </cell>
          <cell r="C40" t="str">
            <v>B031157801</v>
          </cell>
          <cell r="D40">
            <v>993690</v>
          </cell>
          <cell r="E40">
            <v>16316288</v>
          </cell>
          <cell r="F40">
            <v>423990</v>
          </cell>
          <cell r="G40">
            <v>6146</v>
          </cell>
          <cell r="H40">
            <v>564000</v>
          </cell>
          <cell r="I40">
            <v>66000</v>
          </cell>
        </row>
        <row r="41">
          <cell r="A41">
            <v>0</v>
          </cell>
          <cell r="B41">
            <v>37</v>
          </cell>
          <cell r="C41" t="str">
            <v>B031158001</v>
          </cell>
          <cell r="D41">
            <v>6256158</v>
          </cell>
          <cell r="E41">
            <v>1395600</v>
          </cell>
          <cell r="F41">
            <v>1072602</v>
          </cell>
          <cell r="G41">
            <v>673600</v>
          </cell>
          <cell r="H41">
            <v>354000</v>
          </cell>
          <cell r="I41">
            <v>106800</v>
          </cell>
        </row>
        <row r="42">
          <cell r="A42">
            <v>0</v>
          </cell>
          <cell r="B42">
            <v>38</v>
          </cell>
          <cell r="C42" t="str">
            <v>B031158101</v>
          </cell>
          <cell r="D42">
            <v>5299884</v>
          </cell>
          <cell r="E42">
            <v>1269200</v>
          </cell>
          <cell r="F42">
            <v>1006276</v>
          </cell>
          <cell r="G42">
            <v>673600</v>
          </cell>
          <cell r="H42">
            <v>354000</v>
          </cell>
          <cell r="I42">
            <v>256800</v>
          </cell>
        </row>
        <row r="43">
          <cell r="A43">
            <v>0</v>
          </cell>
          <cell r="B43">
            <v>39</v>
          </cell>
          <cell r="C43" t="str">
            <v>B031158201</v>
          </cell>
          <cell r="D43">
            <v>5299884</v>
          </cell>
          <cell r="E43">
            <v>1269200</v>
          </cell>
          <cell r="F43">
            <v>1006276</v>
          </cell>
          <cell r="G43">
            <v>673600</v>
          </cell>
          <cell r="H43">
            <v>354000</v>
          </cell>
          <cell r="I43">
            <v>206800</v>
          </cell>
        </row>
        <row r="44">
          <cell r="A44">
            <v>0</v>
          </cell>
          <cell r="B44">
            <v>40</v>
          </cell>
          <cell r="C44" t="str">
            <v>B031163901</v>
          </cell>
          <cell r="D44">
            <v>6295884</v>
          </cell>
          <cell r="E44">
            <v>1269200</v>
          </cell>
          <cell r="F44">
            <v>1006276</v>
          </cell>
          <cell r="G44">
            <v>673600</v>
          </cell>
          <cell r="H44">
            <v>354000</v>
          </cell>
          <cell r="I44">
            <v>106800</v>
          </cell>
        </row>
        <row r="45">
          <cell r="A45">
            <v>0</v>
          </cell>
          <cell r="B45">
            <v>41</v>
          </cell>
          <cell r="C45" t="str">
            <v>B031164001</v>
          </cell>
          <cell r="D45">
            <v>5779102</v>
          </cell>
          <cell r="E45">
            <v>1863400</v>
          </cell>
          <cell r="F45">
            <v>1005058</v>
          </cell>
          <cell r="G45">
            <v>2328000</v>
          </cell>
          <cell r="H45">
            <v>744000</v>
          </cell>
          <cell r="I45">
            <v>105200</v>
          </cell>
        </row>
        <row r="46">
          <cell r="A46">
            <v>0</v>
          </cell>
          <cell r="B46">
            <v>42</v>
          </cell>
          <cell r="C46" t="str">
            <v>B031164201</v>
          </cell>
          <cell r="D46">
            <v>5408702</v>
          </cell>
          <cell r="E46">
            <v>3327400</v>
          </cell>
          <cell r="F46">
            <v>1005058</v>
          </cell>
          <cell r="G46">
            <v>1560000</v>
          </cell>
          <cell r="H46">
            <v>744000</v>
          </cell>
          <cell r="I46">
            <v>83200</v>
          </cell>
        </row>
        <row r="47">
          <cell r="A47">
            <v>0</v>
          </cell>
          <cell r="B47">
            <v>43</v>
          </cell>
          <cell r="C47" t="str">
            <v>B031166801</v>
          </cell>
          <cell r="D47">
            <v>7726918</v>
          </cell>
          <cell r="E47">
            <v>4319000</v>
          </cell>
          <cell r="F47">
            <v>1205872</v>
          </cell>
          <cell r="G47">
            <v>4670000</v>
          </cell>
          <cell r="H47">
            <v>870000</v>
          </cell>
          <cell r="I47">
            <v>108000</v>
          </cell>
        </row>
        <row r="48">
          <cell r="A48">
            <v>0</v>
          </cell>
          <cell r="B48">
            <v>44</v>
          </cell>
          <cell r="C48" t="str">
            <v>B031170601</v>
          </cell>
          <cell r="D48">
            <v>10863014</v>
          </cell>
          <cell r="E48">
            <v>4670200</v>
          </cell>
          <cell r="F48">
            <v>703810</v>
          </cell>
          <cell r="G48">
            <v>4773000</v>
          </cell>
          <cell r="H48">
            <v>208000</v>
          </cell>
          <cell r="I48">
            <v>184000</v>
          </cell>
        </row>
        <row r="49">
          <cell r="A49">
            <v>0</v>
          </cell>
          <cell r="B49">
            <v>45</v>
          </cell>
          <cell r="C49" t="str">
            <v>B031172001</v>
          </cell>
          <cell r="D49">
            <v>4389884</v>
          </cell>
          <cell r="E49">
            <v>1364200</v>
          </cell>
          <cell r="F49">
            <v>1006276</v>
          </cell>
          <cell r="G49">
            <v>673600</v>
          </cell>
          <cell r="H49">
            <v>354000</v>
          </cell>
          <cell r="I49">
            <v>140800</v>
          </cell>
        </row>
        <row r="50">
          <cell r="A50">
            <v>0</v>
          </cell>
          <cell r="B50">
            <v>46</v>
          </cell>
          <cell r="C50" t="str">
            <v>B031176701</v>
          </cell>
          <cell r="D50">
            <v>12460100</v>
          </cell>
          <cell r="E50">
            <v>3498800</v>
          </cell>
          <cell r="F50">
            <v>1260872</v>
          </cell>
          <cell r="G50">
            <v>1686000</v>
          </cell>
          <cell r="H50">
            <v>1144000</v>
          </cell>
          <cell r="I50">
            <v>91600</v>
          </cell>
        </row>
        <row r="51">
          <cell r="A51">
            <v>0</v>
          </cell>
          <cell r="B51">
            <v>47</v>
          </cell>
          <cell r="C51" t="str">
            <v>B031181501</v>
          </cell>
          <cell r="D51">
            <v>5975964</v>
          </cell>
          <cell r="E51">
            <v>1299000</v>
          </cell>
          <cell r="F51">
            <v>1998850</v>
          </cell>
          <cell r="G51">
            <v>1220000</v>
          </cell>
          <cell r="H51">
            <v>0</v>
          </cell>
          <cell r="I51">
            <v>119000</v>
          </cell>
        </row>
        <row r="52">
          <cell r="A52">
            <v>0</v>
          </cell>
          <cell r="B52">
            <v>48</v>
          </cell>
          <cell r="C52" t="str">
            <v>B031186301</v>
          </cell>
          <cell r="D52">
            <v>41793708</v>
          </cell>
          <cell r="E52">
            <v>5597000</v>
          </cell>
          <cell r="F52">
            <v>5163816</v>
          </cell>
          <cell r="G52">
            <v>3860000</v>
          </cell>
          <cell r="H52">
            <v>938000</v>
          </cell>
          <cell r="I52">
            <v>136000</v>
          </cell>
        </row>
        <row r="53">
          <cell r="A53">
            <v>0</v>
          </cell>
          <cell r="B53">
            <v>49</v>
          </cell>
          <cell r="C53" t="str">
            <v>B031192401</v>
          </cell>
          <cell r="D53">
            <v>3365436</v>
          </cell>
          <cell r="E53">
            <v>2930500</v>
          </cell>
          <cell r="F53">
            <v>1847397</v>
          </cell>
          <cell r="G53">
            <v>1760000</v>
          </cell>
          <cell r="H53">
            <v>444000</v>
          </cell>
          <cell r="I53">
            <v>67000</v>
          </cell>
        </row>
        <row r="54">
          <cell r="A54">
            <v>0</v>
          </cell>
          <cell r="B54">
            <v>50</v>
          </cell>
          <cell r="C54" t="str">
            <v>B031193901</v>
          </cell>
          <cell r="D54">
            <v>6623084</v>
          </cell>
          <cell r="E54">
            <v>1374000</v>
          </cell>
          <cell r="F54">
            <v>1037324</v>
          </cell>
          <cell r="G54">
            <v>673600</v>
          </cell>
          <cell r="H54">
            <v>0</v>
          </cell>
          <cell r="I54">
            <v>0</v>
          </cell>
        </row>
        <row r="55">
          <cell r="A55">
            <v>0</v>
          </cell>
          <cell r="B55">
            <v>51</v>
          </cell>
          <cell r="C55" t="str">
            <v>B031201402</v>
          </cell>
          <cell r="D55">
            <v>8245248</v>
          </cell>
          <cell r="E55">
            <v>6195200</v>
          </cell>
          <cell r="F55">
            <v>5052336</v>
          </cell>
          <cell r="G55">
            <v>3860000</v>
          </cell>
          <cell r="H55">
            <v>938000</v>
          </cell>
          <cell r="I55">
            <v>112000</v>
          </cell>
        </row>
        <row r="56">
          <cell r="A56">
            <v>0</v>
          </cell>
          <cell r="B56">
            <v>52</v>
          </cell>
          <cell r="C56" t="str">
            <v>B031201701</v>
          </cell>
          <cell r="D56">
            <v>2187942</v>
          </cell>
          <cell r="E56">
            <v>634600</v>
          </cell>
          <cell r="F56">
            <v>503138</v>
          </cell>
          <cell r="G56">
            <v>336800</v>
          </cell>
          <cell r="H56">
            <v>177000</v>
          </cell>
          <cell r="I56">
            <v>42400</v>
          </cell>
        </row>
        <row r="57">
          <cell r="A57">
            <v>0</v>
          </cell>
          <cell r="B57">
            <v>53</v>
          </cell>
          <cell r="C57" t="str">
            <v>B031202901</v>
          </cell>
          <cell r="D57">
            <v>6318158</v>
          </cell>
          <cell r="E57">
            <v>1395600</v>
          </cell>
          <cell r="F57">
            <v>1072602</v>
          </cell>
          <cell r="G57">
            <v>673600</v>
          </cell>
          <cell r="H57">
            <v>0</v>
          </cell>
          <cell r="I57">
            <v>106800</v>
          </cell>
        </row>
        <row r="58">
          <cell r="A58">
            <v>0</v>
          </cell>
          <cell r="B58">
            <v>54</v>
          </cell>
          <cell r="C58" t="str">
            <v>B031208201</v>
          </cell>
          <cell r="D58">
            <v>6457588</v>
          </cell>
          <cell r="E58">
            <v>1674800</v>
          </cell>
          <cell r="F58">
            <v>269506</v>
          </cell>
          <cell r="G58">
            <v>663000</v>
          </cell>
          <cell r="H58">
            <v>100000</v>
          </cell>
          <cell r="I58">
            <v>58450</v>
          </cell>
        </row>
        <row r="59">
          <cell r="A59">
            <v>0</v>
          </cell>
          <cell r="B59">
            <v>55</v>
          </cell>
          <cell r="C59" t="str">
            <v>B031219701</v>
          </cell>
          <cell r="D59">
            <v>1196408</v>
          </cell>
          <cell r="E59">
            <v>432000</v>
          </cell>
          <cell r="F59">
            <v>399770</v>
          </cell>
          <cell r="G59">
            <v>522000</v>
          </cell>
          <cell r="H59">
            <v>0</v>
          </cell>
          <cell r="I59">
            <v>33000</v>
          </cell>
        </row>
        <row r="60">
          <cell r="A60">
            <v>0</v>
          </cell>
          <cell r="B60">
            <v>56</v>
          </cell>
          <cell r="C60" t="str">
            <v>B031220501</v>
          </cell>
          <cell r="D60">
            <v>4850591</v>
          </cell>
          <cell r="E60">
            <v>1062800</v>
          </cell>
          <cell r="F60">
            <v>271799</v>
          </cell>
          <cell r="G60">
            <v>690000</v>
          </cell>
          <cell r="H60">
            <v>0</v>
          </cell>
          <cell r="I60">
            <v>58450</v>
          </cell>
        </row>
        <row r="61">
          <cell r="A61">
            <v>0</v>
          </cell>
          <cell r="B61">
            <v>57</v>
          </cell>
          <cell r="C61" t="str">
            <v>B031221501</v>
          </cell>
          <cell r="D61">
            <v>6235922</v>
          </cell>
          <cell r="E61">
            <v>3128200</v>
          </cell>
          <cell r="F61">
            <v>1072276</v>
          </cell>
          <cell r="G61">
            <v>709600</v>
          </cell>
          <cell r="H61">
            <v>0</v>
          </cell>
          <cell r="I61">
            <v>146400</v>
          </cell>
        </row>
        <row r="62">
          <cell r="A62">
            <v>0</v>
          </cell>
          <cell r="B62">
            <v>58</v>
          </cell>
          <cell r="C62" t="str">
            <v>B031222701</v>
          </cell>
          <cell r="D62">
            <v>5487192</v>
          </cell>
          <cell r="E62">
            <v>4034700</v>
          </cell>
          <cell r="F62">
            <v>2607388</v>
          </cell>
          <cell r="G62">
            <v>1930000</v>
          </cell>
          <cell r="H62">
            <v>0</v>
          </cell>
          <cell r="I62">
            <v>105550</v>
          </cell>
        </row>
        <row r="63">
          <cell r="A63">
            <v>0</v>
          </cell>
          <cell r="B63">
            <v>59</v>
          </cell>
          <cell r="C63" t="str">
            <v>B031227801</v>
          </cell>
          <cell r="D63">
            <v>7153405</v>
          </cell>
          <cell r="E63">
            <v>3649500</v>
          </cell>
          <cell r="F63">
            <v>664700</v>
          </cell>
          <cell r="G63">
            <v>3783400</v>
          </cell>
          <cell r="H63">
            <v>100000</v>
          </cell>
          <cell r="I63">
            <v>0</v>
          </cell>
        </row>
        <row r="64">
          <cell r="A64">
            <v>0</v>
          </cell>
          <cell r="B64">
            <v>60</v>
          </cell>
          <cell r="C64" t="str">
            <v>B031229701</v>
          </cell>
          <cell r="D64">
            <v>9232190</v>
          </cell>
          <cell r="E64">
            <v>1260500</v>
          </cell>
          <cell r="F64">
            <v>683904</v>
          </cell>
          <cell r="G64">
            <v>906000</v>
          </cell>
          <cell r="H64">
            <v>0</v>
          </cell>
          <cell r="I64">
            <v>97450</v>
          </cell>
        </row>
        <row r="65">
          <cell r="A65">
            <v>0</v>
          </cell>
          <cell r="B65">
            <v>61</v>
          </cell>
          <cell r="C65" t="str">
            <v>B031234301</v>
          </cell>
          <cell r="D65">
            <v>3174935</v>
          </cell>
          <cell r="E65">
            <v>674200</v>
          </cell>
          <cell r="F65">
            <v>800295</v>
          </cell>
          <cell r="G65">
            <v>568500</v>
          </cell>
          <cell r="H65">
            <v>0</v>
          </cell>
          <cell r="I65">
            <v>48910</v>
          </cell>
        </row>
        <row r="66">
          <cell r="A66">
            <v>0</v>
          </cell>
          <cell r="B66">
            <v>62</v>
          </cell>
          <cell r="C66" t="str">
            <v>B031237201</v>
          </cell>
          <cell r="D66">
            <v>5299884</v>
          </cell>
          <cell r="E66">
            <v>1269200</v>
          </cell>
          <cell r="F66">
            <v>1006276</v>
          </cell>
          <cell r="G66">
            <v>673600</v>
          </cell>
          <cell r="H66">
            <v>0</v>
          </cell>
          <cell r="I66">
            <v>514800</v>
          </cell>
        </row>
        <row r="67">
          <cell r="A67">
            <v>0</v>
          </cell>
          <cell r="B67">
            <v>63</v>
          </cell>
          <cell r="C67" t="str">
            <v>B031237501</v>
          </cell>
          <cell r="D67">
            <v>5299884</v>
          </cell>
          <cell r="E67">
            <v>1269200</v>
          </cell>
          <cell r="F67">
            <v>1006276</v>
          </cell>
          <cell r="G67">
            <v>673600</v>
          </cell>
          <cell r="H67">
            <v>0</v>
          </cell>
          <cell r="I67">
            <v>334800</v>
          </cell>
        </row>
        <row r="68">
          <cell r="A68">
            <v>0</v>
          </cell>
          <cell r="B68">
            <v>64</v>
          </cell>
          <cell r="C68" t="str">
            <v>B031239101</v>
          </cell>
          <cell r="D68">
            <v>20386000</v>
          </cell>
          <cell r="E68">
            <v>81000</v>
          </cell>
          <cell r="F68">
            <v>0</v>
          </cell>
          <cell r="G68">
            <v>0</v>
          </cell>
          <cell r="H68">
            <v>0</v>
          </cell>
          <cell r="I68">
            <v>0</v>
          </cell>
        </row>
        <row r="69">
          <cell r="A69">
            <v>0</v>
          </cell>
          <cell r="B69">
            <v>65</v>
          </cell>
          <cell r="C69" t="str">
            <v>B031240101</v>
          </cell>
          <cell r="D69">
            <v>3957858</v>
          </cell>
          <cell r="E69">
            <v>876800</v>
          </cell>
          <cell r="F69">
            <v>219187</v>
          </cell>
          <cell r="G69">
            <v>613500</v>
          </cell>
          <cell r="H69">
            <v>0</v>
          </cell>
          <cell r="I69">
            <v>52600</v>
          </cell>
        </row>
        <row r="70">
          <cell r="A70">
            <v>0</v>
          </cell>
          <cell r="B70">
            <v>66</v>
          </cell>
          <cell r="C70" t="str">
            <v>B031241201</v>
          </cell>
          <cell r="D70">
            <v>3811686</v>
          </cell>
          <cell r="E70">
            <v>1396000</v>
          </cell>
          <cell r="F70">
            <v>1199310</v>
          </cell>
          <cell r="G70">
            <v>732000</v>
          </cell>
          <cell r="H70">
            <v>0</v>
          </cell>
          <cell r="I70">
            <v>27000</v>
          </cell>
        </row>
        <row r="71">
          <cell r="A71">
            <v>0</v>
          </cell>
          <cell r="B71">
            <v>67</v>
          </cell>
          <cell r="C71" t="str">
            <v>B031242501</v>
          </cell>
          <cell r="D71">
            <v>23932016</v>
          </cell>
          <cell r="E71">
            <v>5695000</v>
          </cell>
          <cell r="F71">
            <v>4091116</v>
          </cell>
          <cell r="G71">
            <v>2580000</v>
          </cell>
          <cell r="H71">
            <v>0</v>
          </cell>
          <cell r="I71">
            <v>395800</v>
          </cell>
        </row>
        <row r="72">
          <cell r="A72">
            <v>0</v>
          </cell>
          <cell r="B72">
            <v>68</v>
          </cell>
          <cell r="C72" t="str">
            <v>B031248401</v>
          </cell>
          <cell r="D72">
            <v>2081687</v>
          </cell>
          <cell r="E72">
            <v>623900</v>
          </cell>
          <cell r="F72">
            <v>472222</v>
          </cell>
          <cell r="G72">
            <v>336800</v>
          </cell>
          <cell r="H72">
            <v>0</v>
          </cell>
          <cell r="I72">
            <v>53400</v>
          </cell>
        </row>
        <row r="73">
          <cell r="A73">
            <v>0</v>
          </cell>
          <cell r="B73">
            <v>69</v>
          </cell>
          <cell r="C73" t="str">
            <v>B031248501</v>
          </cell>
          <cell r="D73">
            <v>4701325</v>
          </cell>
          <cell r="E73">
            <v>587000</v>
          </cell>
          <cell r="F73">
            <v>1599080</v>
          </cell>
          <cell r="G73">
            <v>976000</v>
          </cell>
          <cell r="H73">
            <v>0</v>
          </cell>
          <cell r="I73">
            <v>44000</v>
          </cell>
        </row>
        <row r="74">
          <cell r="A74">
            <v>0</v>
          </cell>
          <cell r="B74">
            <v>70</v>
          </cell>
          <cell r="C74" t="str">
            <v>B035043501</v>
          </cell>
          <cell r="D74">
            <v>9210341</v>
          </cell>
          <cell r="E74">
            <v>1374500</v>
          </cell>
          <cell r="F74">
            <v>1780594</v>
          </cell>
          <cell r="G74">
            <v>2020000</v>
          </cell>
          <cell r="H74">
            <v>0</v>
          </cell>
          <cell r="I74">
            <v>120400</v>
          </cell>
        </row>
        <row r="75">
          <cell r="A75">
            <v>0</v>
          </cell>
          <cell r="B75">
            <v>71</v>
          </cell>
          <cell r="C75" t="str">
            <v>B036080301</v>
          </cell>
          <cell r="D75">
            <v>4341189</v>
          </cell>
          <cell r="E75">
            <v>948100</v>
          </cell>
          <cell r="F75">
            <v>221728</v>
          </cell>
          <cell r="G75">
            <v>613500</v>
          </cell>
          <cell r="H75">
            <v>342000</v>
          </cell>
          <cell r="I75">
            <v>41600</v>
          </cell>
        </row>
        <row r="76">
          <cell r="A76">
            <v>0</v>
          </cell>
          <cell r="B76">
            <v>72</v>
          </cell>
          <cell r="C76" t="str">
            <v>B036081301</v>
          </cell>
          <cell r="D76">
            <v>10418316</v>
          </cell>
          <cell r="E76">
            <v>3184600</v>
          </cell>
          <cell r="F76">
            <v>438374</v>
          </cell>
          <cell r="G76">
            <v>1227000</v>
          </cell>
          <cell r="H76">
            <v>596000</v>
          </cell>
          <cell r="I76">
            <v>83200</v>
          </cell>
        </row>
        <row r="77">
          <cell r="A77">
            <v>0</v>
          </cell>
          <cell r="B77">
            <v>73</v>
          </cell>
          <cell r="C77" t="str">
            <v>B036110401</v>
          </cell>
          <cell r="D77">
            <v>4311316</v>
          </cell>
          <cell r="E77">
            <v>660600</v>
          </cell>
          <cell r="F77">
            <v>1659140</v>
          </cell>
          <cell r="G77">
            <v>650000</v>
          </cell>
          <cell r="H77">
            <v>62000</v>
          </cell>
          <cell r="I77">
            <v>33000</v>
          </cell>
        </row>
        <row r="78">
          <cell r="A78">
            <v>0</v>
          </cell>
          <cell r="B78">
            <v>74</v>
          </cell>
          <cell r="C78" t="str">
            <v>B036114701</v>
          </cell>
          <cell r="D78">
            <v>5047084</v>
          </cell>
          <cell r="E78">
            <v>1374000</v>
          </cell>
          <cell r="F78">
            <v>1037324</v>
          </cell>
          <cell r="G78">
            <v>673600</v>
          </cell>
          <cell r="H78">
            <v>0</v>
          </cell>
          <cell r="I78">
            <v>84800</v>
          </cell>
        </row>
        <row r="79">
          <cell r="A79">
            <v>0</v>
          </cell>
          <cell r="B79">
            <v>75</v>
          </cell>
          <cell r="C79" t="str">
            <v>B036117901</v>
          </cell>
          <cell r="D79">
            <v>2344893</v>
          </cell>
          <cell r="E79">
            <v>713300</v>
          </cell>
          <cell r="F79">
            <v>409477</v>
          </cell>
          <cell r="G79">
            <v>336800</v>
          </cell>
          <cell r="H79">
            <v>146000</v>
          </cell>
          <cell r="I79">
            <v>70400</v>
          </cell>
        </row>
        <row r="80">
          <cell r="A80">
            <v>0</v>
          </cell>
          <cell r="B80">
            <v>76</v>
          </cell>
          <cell r="C80" t="str">
            <v>B036124101</v>
          </cell>
          <cell r="D80">
            <v>2207282</v>
          </cell>
          <cell r="E80">
            <v>1199490</v>
          </cell>
          <cell r="F80">
            <v>428915</v>
          </cell>
          <cell r="G80">
            <v>354800</v>
          </cell>
          <cell r="H80">
            <v>231000</v>
          </cell>
          <cell r="I80">
            <v>45200</v>
          </cell>
        </row>
        <row r="81">
          <cell r="A81">
            <v>0</v>
          </cell>
          <cell r="B81">
            <v>77</v>
          </cell>
          <cell r="C81" t="str">
            <v>B036128401</v>
          </cell>
          <cell r="D81">
            <v>4765084</v>
          </cell>
          <cell r="E81">
            <v>1244800</v>
          </cell>
          <cell r="F81">
            <v>1037324</v>
          </cell>
          <cell r="G81">
            <v>673600</v>
          </cell>
          <cell r="H81">
            <v>0</v>
          </cell>
          <cell r="I81">
            <v>84800</v>
          </cell>
        </row>
        <row r="82">
          <cell r="A82">
            <v>0</v>
          </cell>
          <cell r="B82">
            <v>78</v>
          </cell>
          <cell r="C82" t="str">
            <v>B036145901</v>
          </cell>
          <cell r="D82">
            <v>2816961</v>
          </cell>
          <cell r="E82">
            <v>1588500</v>
          </cell>
          <cell r="F82">
            <v>536138</v>
          </cell>
          <cell r="G82">
            <v>354800</v>
          </cell>
          <cell r="H82">
            <v>0</v>
          </cell>
          <cell r="I82">
            <v>45200</v>
          </cell>
        </row>
        <row r="83">
          <cell r="A83">
            <v>0</v>
          </cell>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DD50-BF4E-4CB0-A8AB-67EB9D11E55A}">
  <sheetPr>
    <tabColor theme="4"/>
    <pageSetUpPr fitToPage="1"/>
  </sheetPr>
  <dimension ref="A1:AD46"/>
  <sheetViews>
    <sheetView showGridLines="0" tabSelected="1" view="pageBreakPreview" zoomScale="90" zoomScaleNormal="90" zoomScaleSheetLayoutView="90" workbookViewId="0">
      <selection activeCell="AF23" sqref="AF23"/>
    </sheetView>
  </sheetViews>
  <sheetFormatPr defaultColWidth="6.88671875" defaultRowHeight="18.75" customHeight="1"/>
  <cols>
    <col min="1" max="2" width="4.109375" style="3" customWidth="1"/>
    <col min="3" max="3" width="7.88671875" style="3" customWidth="1"/>
    <col min="4" max="23" width="5.44140625" style="3" customWidth="1"/>
    <col min="24" max="24" width="3.88671875" style="1" customWidth="1"/>
    <col min="25" max="25" width="2.33203125" style="1" customWidth="1"/>
    <col min="26" max="26" width="12.88671875" style="1" customWidth="1"/>
    <col min="27" max="27" width="11.44140625" style="1" customWidth="1"/>
    <col min="28" max="16384" width="6.88671875" style="1"/>
  </cols>
  <sheetData>
    <row r="1" spans="1:30" ht="15.75" customHeight="1">
      <c r="A1" s="1"/>
      <c r="B1" s="1"/>
      <c r="C1" s="1"/>
      <c r="D1" s="1"/>
      <c r="E1" s="1"/>
      <c r="F1" s="1"/>
      <c r="G1" s="1"/>
      <c r="H1" s="5"/>
      <c r="I1" s="5"/>
      <c r="J1" s="5"/>
      <c r="K1" s="5"/>
      <c r="L1" s="5"/>
      <c r="M1" s="5"/>
      <c r="N1" s="5"/>
      <c r="O1" s="5"/>
      <c r="P1" s="5"/>
      <c r="Q1" s="5"/>
      <c r="R1" s="5"/>
      <c r="S1" s="5"/>
      <c r="T1" s="5"/>
      <c r="U1" s="5"/>
      <c r="V1" s="5"/>
      <c r="W1" s="5"/>
      <c r="X1" s="5"/>
      <c r="Y1" s="5"/>
      <c r="Z1" s="5"/>
      <c r="AA1" s="5"/>
      <c r="AB1" s="5"/>
      <c r="AC1" s="5"/>
      <c r="AD1" s="5"/>
    </row>
    <row r="2" spans="1:30" ht="25.5" customHeight="1">
      <c r="A2" s="1"/>
      <c r="B2" s="1"/>
      <c r="C2" s="1"/>
      <c r="D2" s="1"/>
      <c r="E2" s="1"/>
      <c r="F2" s="1"/>
      <c r="G2" s="1"/>
      <c r="H2" s="5"/>
      <c r="I2" s="5"/>
      <c r="J2" s="5"/>
      <c r="K2" s="5"/>
      <c r="L2" s="5"/>
      <c r="M2" s="5"/>
      <c r="N2" s="5"/>
      <c r="O2" s="5"/>
      <c r="P2" s="5"/>
      <c r="Q2" s="51"/>
      <c r="R2" s="51"/>
      <c r="S2" s="51"/>
      <c r="T2" s="51"/>
      <c r="U2" s="51"/>
      <c r="V2" s="51"/>
      <c r="W2" s="51"/>
      <c r="X2" s="5"/>
      <c r="Y2" s="5"/>
      <c r="Z2" s="5"/>
      <c r="AA2" s="5"/>
      <c r="AB2" s="5"/>
      <c r="AC2" s="5"/>
      <c r="AD2" s="5"/>
    </row>
    <row r="3" spans="1:30" s="2" customFormat="1" ht="21.6" customHeight="1">
      <c r="A3" s="53" t="s">
        <v>0</v>
      </c>
      <c r="B3" s="53"/>
      <c r="C3" s="53"/>
      <c r="D3" s="53"/>
      <c r="E3" s="53"/>
      <c r="F3" s="53"/>
      <c r="G3" s="53"/>
      <c r="H3" s="53"/>
      <c r="I3" s="53"/>
      <c r="J3" s="53"/>
      <c r="K3" s="53"/>
      <c r="L3" s="53"/>
      <c r="M3" s="53"/>
      <c r="N3" s="53"/>
      <c r="O3" s="53"/>
      <c r="P3" s="53"/>
      <c r="Q3" s="53"/>
      <c r="R3" s="53"/>
      <c r="S3" s="53"/>
      <c r="T3" s="53"/>
      <c r="U3" s="53"/>
      <c r="V3" s="53"/>
      <c r="W3" s="53"/>
      <c r="X3" s="4"/>
      <c r="Y3" s="4"/>
      <c r="Z3" s="1"/>
      <c r="AA3" s="4"/>
      <c r="AB3" s="4"/>
      <c r="AC3" s="4"/>
      <c r="AD3" s="4"/>
    </row>
    <row r="4" spans="1:30" s="2" customFormat="1" ht="21.6" customHeight="1">
      <c r="A4" s="53"/>
      <c r="B4" s="53"/>
      <c r="C4" s="53"/>
      <c r="D4" s="53"/>
      <c r="E4" s="53"/>
      <c r="F4" s="53"/>
      <c r="G4" s="53"/>
      <c r="H4" s="53"/>
      <c r="I4" s="53"/>
      <c r="J4" s="53"/>
      <c r="K4" s="53"/>
      <c r="L4" s="53"/>
      <c r="M4" s="53"/>
      <c r="N4" s="53"/>
      <c r="O4" s="53"/>
      <c r="P4" s="53"/>
      <c r="Q4" s="53"/>
      <c r="R4" s="53"/>
      <c r="S4" s="53"/>
      <c r="T4" s="53"/>
      <c r="U4" s="53"/>
      <c r="V4" s="53"/>
      <c r="W4" s="53"/>
      <c r="X4" s="4"/>
      <c r="Y4" s="4"/>
      <c r="Z4" s="1"/>
      <c r="AA4" s="4"/>
      <c r="AB4" s="4"/>
      <c r="AC4" s="4"/>
      <c r="AD4" s="4"/>
    </row>
    <row r="5" spans="1:30" s="2" customFormat="1" ht="21.6" customHeight="1">
      <c r="A5" s="49"/>
      <c r="B5" s="49"/>
      <c r="C5" s="49"/>
      <c r="D5" s="49"/>
      <c r="E5" s="49"/>
      <c r="F5" s="49"/>
      <c r="G5" s="49"/>
      <c r="H5" s="49"/>
      <c r="I5" s="49"/>
      <c r="J5" s="49"/>
      <c r="K5" s="49"/>
      <c r="L5" s="49"/>
      <c r="M5" s="49"/>
      <c r="N5" s="49"/>
      <c r="O5" s="49"/>
      <c r="P5" s="49"/>
      <c r="Q5" s="49"/>
      <c r="R5" s="49"/>
      <c r="S5" s="49"/>
      <c r="T5" s="49"/>
      <c r="U5" s="49"/>
      <c r="V5" s="49"/>
      <c r="W5" s="49"/>
      <c r="X5" s="4"/>
      <c r="Y5" s="4"/>
      <c r="Z5" s="1"/>
      <c r="AA5" s="4"/>
      <c r="AB5" s="4"/>
      <c r="AC5" s="4"/>
      <c r="AD5" s="4"/>
    </row>
    <row r="6" spans="1:30" ht="21" customHeight="1" thickBot="1">
      <c r="A6" s="6" t="s">
        <v>81</v>
      </c>
      <c r="B6" s="6"/>
      <c r="C6" s="37"/>
      <c r="D6" s="6"/>
      <c r="E6" s="36"/>
      <c r="F6" s="36"/>
      <c r="G6" s="36"/>
      <c r="H6" s="36"/>
      <c r="I6" s="36"/>
      <c r="J6" s="36"/>
      <c r="K6" s="36"/>
      <c r="L6" s="36"/>
      <c r="M6" s="36"/>
      <c r="N6" s="36"/>
      <c r="O6" s="36"/>
      <c r="P6" s="36"/>
      <c r="Q6" s="36"/>
      <c r="R6" s="36"/>
      <c r="S6" s="36"/>
      <c r="T6" s="36"/>
      <c r="U6" s="36"/>
      <c r="V6" s="36"/>
      <c r="W6" s="36"/>
      <c r="X6" s="3"/>
      <c r="Y6" s="3"/>
      <c r="AA6" s="3"/>
      <c r="AB6" s="3"/>
      <c r="AC6" s="3"/>
      <c r="AD6" s="3"/>
    </row>
    <row r="7" spans="1:30" ht="18.75" customHeight="1" thickBot="1">
      <c r="A7" s="47"/>
      <c r="B7" s="47"/>
      <c r="C7" s="47"/>
      <c r="D7" s="47"/>
      <c r="E7" s="50"/>
      <c r="F7" s="47"/>
      <c r="G7" s="7"/>
      <c r="H7" s="50"/>
      <c r="I7" s="216"/>
      <c r="J7" s="216"/>
      <c r="K7" s="216"/>
      <c r="L7" s="216"/>
      <c r="M7" s="216"/>
      <c r="N7" s="216"/>
      <c r="O7" s="8"/>
      <c r="P7" s="8"/>
      <c r="Q7" s="47"/>
      <c r="R7" s="217"/>
      <c r="S7" s="217"/>
      <c r="T7" s="217"/>
      <c r="U7" s="217"/>
      <c r="V7" s="47"/>
      <c r="W7" s="47"/>
      <c r="X7" s="47"/>
      <c r="Y7" s="47"/>
    </row>
    <row r="8" spans="1:30" ht="18" customHeight="1">
      <c r="A8" s="218" t="s">
        <v>1</v>
      </c>
      <c r="B8" s="219"/>
      <c r="C8" s="220"/>
      <c r="D8" s="227" t="s">
        <v>2</v>
      </c>
      <c r="E8" s="228"/>
      <c r="F8" s="228"/>
      <c r="G8" s="228"/>
      <c r="H8" s="229"/>
      <c r="I8" s="230" t="s">
        <v>3</v>
      </c>
      <c r="J8" s="231"/>
      <c r="K8" s="231"/>
      <c r="L8" s="231"/>
      <c r="M8" s="232"/>
      <c r="N8" s="230" t="s">
        <v>4</v>
      </c>
      <c r="O8" s="231"/>
      <c r="P8" s="231"/>
      <c r="Q8" s="231"/>
      <c r="R8" s="232"/>
      <c r="S8" s="230" t="s">
        <v>5</v>
      </c>
      <c r="T8" s="231"/>
      <c r="U8" s="231"/>
      <c r="V8" s="231"/>
      <c r="W8" s="232"/>
    </row>
    <row r="9" spans="1:30" ht="18" customHeight="1">
      <c r="A9" s="221"/>
      <c r="B9" s="222"/>
      <c r="C9" s="223"/>
      <c r="D9" s="233"/>
      <c r="E9" s="234"/>
      <c r="F9" s="234"/>
      <c r="G9" s="234"/>
      <c r="H9" s="235"/>
      <c r="I9" s="239" t="s">
        <v>6</v>
      </c>
      <c r="J9" s="240"/>
      <c r="K9" s="240"/>
      <c r="L9" s="240"/>
      <c r="M9" s="241"/>
      <c r="N9" s="233" t="s">
        <v>7</v>
      </c>
      <c r="O9" s="234"/>
      <c r="P9" s="234"/>
      <c r="Q9" s="234"/>
      <c r="R9" s="235"/>
      <c r="S9" s="242" t="s">
        <v>8</v>
      </c>
      <c r="T9" s="243"/>
      <c r="U9" s="243"/>
      <c r="V9" s="243"/>
      <c r="W9" s="244"/>
    </row>
    <row r="10" spans="1:30" ht="18" customHeight="1" thickBot="1">
      <c r="A10" s="221"/>
      <c r="B10" s="222"/>
      <c r="C10" s="223"/>
      <c r="D10" s="186"/>
      <c r="E10" s="187"/>
      <c r="F10" s="187"/>
      <c r="G10" s="187"/>
      <c r="H10" s="188"/>
      <c r="I10" s="186"/>
      <c r="J10" s="187"/>
      <c r="K10" s="187"/>
      <c r="L10" s="187"/>
      <c r="M10" s="188"/>
      <c r="N10" s="186"/>
      <c r="O10" s="187"/>
      <c r="P10" s="187"/>
      <c r="Q10" s="187"/>
      <c r="R10" s="188"/>
      <c r="S10" s="186"/>
      <c r="T10" s="187"/>
      <c r="U10" s="187"/>
      <c r="V10" s="187"/>
      <c r="W10" s="188"/>
    </row>
    <row r="11" spans="1:30" ht="18" customHeight="1" thickBot="1">
      <c r="A11" s="221"/>
      <c r="B11" s="222"/>
      <c r="C11" s="223"/>
      <c r="D11" s="198">
        <f>O38</f>
        <v>0</v>
      </c>
      <c r="E11" s="199"/>
      <c r="F11" s="199"/>
      <c r="G11" s="199"/>
      <c r="H11" s="9" t="s">
        <v>9</v>
      </c>
      <c r="I11" s="198"/>
      <c r="J11" s="199"/>
      <c r="K11" s="199"/>
      <c r="L11" s="199"/>
      <c r="M11" s="9" t="s">
        <v>9</v>
      </c>
      <c r="N11" s="198">
        <f>D11-I11</f>
        <v>0</v>
      </c>
      <c r="O11" s="199"/>
      <c r="P11" s="199"/>
      <c r="Q11" s="199"/>
      <c r="R11" s="9" t="s">
        <v>9</v>
      </c>
      <c r="S11" s="198">
        <f>O38</f>
        <v>0</v>
      </c>
      <c r="T11" s="199"/>
      <c r="U11" s="199"/>
      <c r="V11" s="199"/>
      <c r="W11" s="9" t="s">
        <v>9</v>
      </c>
    </row>
    <row r="12" spans="1:30" ht="18" customHeight="1">
      <c r="A12" s="221"/>
      <c r="B12" s="222"/>
      <c r="C12" s="223"/>
      <c r="D12" s="227" t="s">
        <v>10</v>
      </c>
      <c r="E12" s="228"/>
      <c r="F12" s="228"/>
      <c r="G12" s="228"/>
      <c r="H12" s="229"/>
      <c r="I12" s="236" t="s">
        <v>11</v>
      </c>
      <c r="J12" s="237"/>
      <c r="K12" s="237"/>
      <c r="L12" s="237"/>
      <c r="M12" s="238"/>
      <c r="N12" s="227" t="s">
        <v>12</v>
      </c>
      <c r="O12" s="228"/>
      <c r="P12" s="228"/>
      <c r="Q12" s="228"/>
      <c r="R12" s="229"/>
      <c r="S12" s="236" t="s">
        <v>13</v>
      </c>
      <c r="T12" s="237"/>
      <c r="U12" s="237"/>
      <c r="V12" s="237"/>
      <c r="W12" s="238"/>
      <c r="Z12" s="10">
        <v>0.66666666666666696</v>
      </c>
    </row>
    <row r="13" spans="1:30" ht="18" customHeight="1">
      <c r="A13" s="221"/>
      <c r="B13" s="222"/>
      <c r="C13" s="223"/>
      <c r="D13" s="171"/>
      <c r="E13" s="172"/>
      <c r="F13" s="172"/>
      <c r="G13" s="172"/>
      <c r="H13" s="173"/>
      <c r="I13" s="174" t="s">
        <v>14</v>
      </c>
      <c r="J13" s="175"/>
      <c r="K13" s="175"/>
      <c r="L13" s="175"/>
      <c r="M13" s="176"/>
      <c r="N13" s="174" t="s">
        <v>15</v>
      </c>
      <c r="O13" s="180"/>
      <c r="P13" s="180"/>
      <c r="Q13" s="180"/>
      <c r="R13" s="181"/>
      <c r="S13" s="42" t="s">
        <v>16</v>
      </c>
      <c r="T13" s="185">
        <v>0.66666666666666696</v>
      </c>
      <c r="U13" s="185"/>
      <c r="V13" s="44"/>
      <c r="W13" s="43"/>
      <c r="Z13" s="10">
        <v>0.5</v>
      </c>
    </row>
    <row r="14" spans="1:30" ht="18" customHeight="1" thickBot="1">
      <c r="A14" s="221"/>
      <c r="B14" s="222"/>
      <c r="C14" s="223"/>
      <c r="D14" s="186"/>
      <c r="E14" s="187"/>
      <c r="F14" s="187"/>
      <c r="G14" s="187"/>
      <c r="H14" s="188"/>
      <c r="I14" s="177"/>
      <c r="J14" s="178"/>
      <c r="K14" s="178"/>
      <c r="L14" s="178"/>
      <c r="M14" s="179"/>
      <c r="N14" s="182"/>
      <c r="O14" s="183"/>
      <c r="P14" s="183"/>
      <c r="Q14" s="183"/>
      <c r="R14" s="184"/>
      <c r="S14" s="189" t="s">
        <v>17</v>
      </c>
      <c r="T14" s="190"/>
      <c r="U14" s="190"/>
      <c r="V14" s="190"/>
      <c r="W14" s="191"/>
      <c r="Z14" s="10">
        <v>0.33333333300000001</v>
      </c>
    </row>
    <row r="15" spans="1:30" ht="18" customHeight="1">
      <c r="A15" s="224"/>
      <c r="B15" s="225"/>
      <c r="C15" s="226"/>
      <c r="D15" s="198">
        <f>S11</f>
        <v>0</v>
      </c>
      <c r="E15" s="199"/>
      <c r="F15" s="199"/>
      <c r="G15" s="199"/>
      <c r="H15" s="11" t="s">
        <v>9</v>
      </c>
      <c r="I15" s="198">
        <f>MIN(S11,D15)</f>
        <v>0</v>
      </c>
      <c r="J15" s="199"/>
      <c r="K15" s="199"/>
      <c r="L15" s="199"/>
      <c r="M15" s="11" t="s">
        <v>9</v>
      </c>
      <c r="N15" s="198">
        <f>MIN(N11,I15)</f>
        <v>0</v>
      </c>
      <c r="O15" s="199"/>
      <c r="P15" s="199"/>
      <c r="Q15" s="199"/>
      <c r="R15" s="9" t="s">
        <v>9</v>
      </c>
      <c r="S15" s="198">
        <f>ROUNDDOWN(N15*T13,-3)</f>
        <v>0</v>
      </c>
      <c r="T15" s="199"/>
      <c r="U15" s="199"/>
      <c r="V15" s="199"/>
      <c r="W15" s="9" t="s">
        <v>9</v>
      </c>
    </row>
    <row r="16" spans="1:30" ht="24" customHeight="1">
      <c r="A16" s="200" t="s">
        <v>18</v>
      </c>
      <c r="B16" s="201"/>
      <c r="C16" s="201"/>
      <c r="D16" s="201"/>
      <c r="E16" s="201"/>
      <c r="F16" s="202"/>
      <c r="G16" s="202"/>
      <c r="H16" s="202"/>
      <c r="I16" s="202"/>
      <c r="J16" s="202"/>
      <c r="K16" s="202"/>
      <c r="L16" s="202"/>
      <c r="M16" s="202"/>
      <c r="N16" s="202"/>
      <c r="O16" s="202"/>
      <c r="P16" s="202"/>
      <c r="Q16" s="202"/>
      <c r="R16" s="201"/>
      <c r="S16" s="201"/>
      <c r="T16" s="201"/>
      <c r="U16" s="201"/>
      <c r="V16" s="201"/>
      <c r="W16" s="203"/>
    </row>
    <row r="17" spans="1:25" ht="18.75" customHeight="1">
      <c r="A17" s="204" t="s">
        <v>19</v>
      </c>
      <c r="B17" s="205"/>
      <c r="C17" s="205"/>
      <c r="D17" s="205"/>
      <c r="E17" s="205"/>
      <c r="F17" s="62" t="s">
        <v>20</v>
      </c>
      <c r="G17" s="63"/>
      <c r="H17" s="63"/>
      <c r="I17" s="63"/>
      <c r="J17" s="63"/>
      <c r="K17" s="63"/>
      <c r="L17" s="63"/>
      <c r="M17" s="63"/>
      <c r="N17" s="63"/>
      <c r="O17" s="63"/>
      <c r="P17" s="63"/>
      <c r="Q17" s="208"/>
      <c r="R17" s="58" t="s">
        <v>21</v>
      </c>
      <c r="S17" s="58"/>
      <c r="T17" s="57"/>
      <c r="U17" s="209"/>
      <c r="V17" s="58" t="s">
        <v>22</v>
      </c>
      <c r="W17" s="209"/>
    </row>
    <row r="18" spans="1:25" ht="18.75" customHeight="1">
      <c r="A18" s="206"/>
      <c r="B18" s="207"/>
      <c r="C18" s="207"/>
      <c r="D18" s="207"/>
      <c r="E18" s="207"/>
      <c r="F18" s="213" t="s">
        <v>23</v>
      </c>
      <c r="G18" s="214"/>
      <c r="H18" s="215"/>
      <c r="I18" s="192" t="s">
        <v>24</v>
      </c>
      <c r="J18" s="193"/>
      <c r="K18" s="194"/>
      <c r="L18" s="192" t="s">
        <v>25</v>
      </c>
      <c r="M18" s="193"/>
      <c r="N18" s="194"/>
      <c r="O18" s="195" t="s">
        <v>26</v>
      </c>
      <c r="P18" s="196"/>
      <c r="Q18" s="197"/>
      <c r="R18" s="210"/>
      <c r="S18" s="210"/>
      <c r="T18" s="211"/>
      <c r="U18" s="212"/>
      <c r="V18" s="210"/>
      <c r="W18" s="212"/>
    </row>
    <row r="19" spans="1:25" ht="18.75" customHeight="1">
      <c r="A19" s="165" t="s">
        <v>27</v>
      </c>
      <c r="B19" s="166"/>
      <c r="C19" s="166"/>
      <c r="D19" s="166"/>
      <c r="E19" s="167"/>
      <c r="F19" s="168"/>
      <c r="G19" s="168"/>
      <c r="H19" s="169"/>
      <c r="I19" s="170"/>
      <c r="J19" s="168"/>
      <c r="K19" s="169"/>
      <c r="L19" s="170"/>
      <c r="M19" s="168"/>
      <c r="N19" s="169"/>
      <c r="O19" s="134">
        <f>SUM(P20:Q22)</f>
        <v>0</v>
      </c>
      <c r="P19" s="135"/>
      <c r="Q19" s="136"/>
      <c r="R19" s="162"/>
      <c r="S19" s="163"/>
      <c r="T19" s="163"/>
      <c r="U19" s="164"/>
      <c r="V19" s="31"/>
      <c r="W19" s="32"/>
    </row>
    <row r="20" spans="1:25" ht="18.75" customHeight="1">
      <c r="A20" s="12"/>
      <c r="B20" s="125" t="s">
        <v>28</v>
      </c>
      <c r="C20" s="125"/>
      <c r="D20" s="125"/>
      <c r="E20" s="126"/>
      <c r="F20" s="127"/>
      <c r="G20" s="127"/>
      <c r="H20" s="127"/>
      <c r="I20" s="127"/>
      <c r="J20" s="127"/>
      <c r="K20" s="127"/>
      <c r="L20" s="127"/>
      <c r="M20" s="127"/>
      <c r="N20" s="127"/>
      <c r="O20" s="13"/>
      <c r="P20" s="118">
        <f>SUM(F20:N20)</f>
        <v>0</v>
      </c>
      <c r="Q20" s="119"/>
      <c r="R20" s="139"/>
      <c r="S20" s="140"/>
      <c r="T20" s="140"/>
      <c r="U20" s="141"/>
      <c r="V20" s="160"/>
      <c r="W20" s="124"/>
      <c r="X20" s="14"/>
      <c r="Y20" s="14"/>
    </row>
    <row r="21" spans="1:25" ht="18.75" customHeight="1">
      <c r="A21" s="12"/>
      <c r="B21" s="125" t="s">
        <v>29</v>
      </c>
      <c r="C21" s="125"/>
      <c r="D21" s="125"/>
      <c r="E21" s="126"/>
      <c r="F21" s="127"/>
      <c r="G21" s="127"/>
      <c r="H21" s="127"/>
      <c r="I21" s="127"/>
      <c r="J21" s="127"/>
      <c r="K21" s="127"/>
      <c r="L21" s="127"/>
      <c r="M21" s="127"/>
      <c r="N21" s="127"/>
      <c r="O21" s="15"/>
      <c r="P21" s="118">
        <f t="shared" ref="P21:P22" si="0">SUM(F21:N21)</f>
        <v>0</v>
      </c>
      <c r="Q21" s="119"/>
      <c r="R21" s="139"/>
      <c r="S21" s="140"/>
      <c r="T21" s="140"/>
      <c r="U21" s="141"/>
      <c r="V21" s="160"/>
      <c r="W21" s="161"/>
      <c r="X21" s="14"/>
      <c r="Y21" s="14"/>
    </row>
    <row r="22" spans="1:25" ht="18.75" customHeight="1">
      <c r="A22" s="12"/>
      <c r="B22" s="125"/>
      <c r="C22" s="125"/>
      <c r="D22" s="125"/>
      <c r="E22" s="126"/>
      <c r="F22" s="127"/>
      <c r="G22" s="127"/>
      <c r="H22" s="127"/>
      <c r="I22" s="127"/>
      <c r="J22" s="127"/>
      <c r="K22" s="127"/>
      <c r="L22" s="127"/>
      <c r="M22" s="127"/>
      <c r="N22" s="127"/>
      <c r="O22" s="15"/>
      <c r="P22" s="118">
        <f t="shared" si="0"/>
        <v>0</v>
      </c>
      <c r="Q22" s="119"/>
      <c r="R22" s="157"/>
      <c r="S22" s="158"/>
      <c r="T22" s="158"/>
      <c r="U22" s="159"/>
      <c r="V22" s="123"/>
      <c r="W22" s="151"/>
      <c r="X22" s="14"/>
      <c r="Y22" s="14"/>
    </row>
    <row r="23" spans="1:25" ht="18.75" customHeight="1">
      <c r="A23" s="12"/>
      <c r="B23" s="125"/>
      <c r="C23" s="125"/>
      <c r="D23" s="125"/>
      <c r="E23" s="126"/>
      <c r="F23" s="127"/>
      <c r="G23" s="127"/>
      <c r="H23" s="127"/>
      <c r="I23" s="127"/>
      <c r="J23" s="127"/>
      <c r="K23" s="127"/>
      <c r="L23" s="127"/>
      <c r="M23" s="127"/>
      <c r="N23" s="127"/>
      <c r="O23" s="13"/>
      <c r="P23" s="45"/>
      <c r="Q23" s="28"/>
      <c r="R23" s="152"/>
      <c r="S23" s="153"/>
      <c r="T23" s="153"/>
      <c r="U23" s="154"/>
      <c r="V23" s="155"/>
      <c r="W23" s="156"/>
      <c r="X23" s="14"/>
      <c r="Y23" s="14"/>
    </row>
    <row r="24" spans="1:25" ht="18.75" customHeight="1">
      <c r="A24" s="145" t="s">
        <v>30</v>
      </c>
      <c r="B24" s="146"/>
      <c r="C24" s="146"/>
      <c r="D24" s="146"/>
      <c r="E24" s="147"/>
      <c r="F24" s="127"/>
      <c r="G24" s="127"/>
      <c r="H24" s="127"/>
      <c r="I24" s="127"/>
      <c r="J24" s="127"/>
      <c r="K24" s="127"/>
      <c r="L24" s="127"/>
      <c r="M24" s="127"/>
      <c r="N24" s="127"/>
      <c r="O24" s="134">
        <f>SUM(P25:Q27)</f>
        <v>0</v>
      </c>
      <c r="P24" s="135"/>
      <c r="Q24" s="136"/>
      <c r="R24" s="148"/>
      <c r="S24" s="149"/>
      <c r="T24" s="149"/>
      <c r="U24" s="150"/>
      <c r="V24" s="46"/>
      <c r="W24" s="16"/>
      <c r="X24" s="14"/>
      <c r="Y24" s="14"/>
    </row>
    <row r="25" spans="1:25" ht="18.75" customHeight="1">
      <c r="A25" s="12"/>
      <c r="B25" s="125" t="s">
        <v>31</v>
      </c>
      <c r="C25" s="125"/>
      <c r="D25" s="125"/>
      <c r="E25" s="126"/>
      <c r="F25" s="127"/>
      <c r="G25" s="127"/>
      <c r="H25" s="127"/>
      <c r="I25" s="127"/>
      <c r="J25" s="127"/>
      <c r="K25" s="127"/>
      <c r="L25" s="127"/>
      <c r="M25" s="127"/>
      <c r="N25" s="127"/>
      <c r="O25" s="13"/>
      <c r="P25" s="118">
        <f t="shared" ref="P25:P27" si="1">SUM(F25:N25)</f>
        <v>0</v>
      </c>
      <c r="Q25" s="119"/>
      <c r="R25" s="142"/>
      <c r="S25" s="143"/>
      <c r="T25" s="143"/>
      <c r="U25" s="144"/>
      <c r="V25" s="123"/>
      <c r="W25" s="124"/>
      <c r="X25" s="14"/>
      <c r="Y25" s="14"/>
    </row>
    <row r="26" spans="1:25" ht="18.75" customHeight="1">
      <c r="A26" s="12"/>
      <c r="B26" s="125" t="s">
        <v>31</v>
      </c>
      <c r="C26" s="125"/>
      <c r="D26" s="125"/>
      <c r="E26" s="126"/>
      <c r="F26" s="127"/>
      <c r="G26" s="127"/>
      <c r="H26" s="127"/>
      <c r="I26" s="127"/>
      <c r="J26" s="127"/>
      <c r="K26" s="127"/>
      <c r="L26" s="127"/>
      <c r="M26" s="127"/>
      <c r="N26" s="127"/>
      <c r="O26" s="13"/>
      <c r="P26" s="118">
        <f t="shared" si="1"/>
        <v>0</v>
      </c>
      <c r="Q26" s="119"/>
      <c r="R26" s="142"/>
      <c r="S26" s="143"/>
      <c r="T26" s="143"/>
      <c r="U26" s="144"/>
      <c r="V26" s="123"/>
      <c r="W26" s="124"/>
      <c r="X26" s="14"/>
      <c r="Y26" s="14"/>
    </row>
    <row r="27" spans="1:25" ht="18.75" customHeight="1">
      <c r="A27" s="12"/>
      <c r="B27" s="125"/>
      <c r="C27" s="125"/>
      <c r="D27" s="125"/>
      <c r="E27" s="126"/>
      <c r="F27" s="127"/>
      <c r="G27" s="127"/>
      <c r="H27" s="127"/>
      <c r="I27" s="127"/>
      <c r="J27" s="127"/>
      <c r="K27" s="127"/>
      <c r="L27" s="127"/>
      <c r="M27" s="127"/>
      <c r="N27" s="127"/>
      <c r="O27" s="13"/>
      <c r="P27" s="118">
        <f t="shared" si="1"/>
        <v>0</v>
      </c>
      <c r="Q27" s="119"/>
      <c r="R27" s="139"/>
      <c r="S27" s="140"/>
      <c r="T27" s="140"/>
      <c r="U27" s="141"/>
      <c r="V27" s="46"/>
      <c r="W27" s="16"/>
      <c r="X27" s="14"/>
      <c r="Y27" s="14"/>
    </row>
    <row r="28" spans="1:25" ht="18.75" customHeight="1">
      <c r="A28" s="12"/>
      <c r="B28" s="125"/>
      <c r="C28" s="125"/>
      <c r="D28" s="125"/>
      <c r="E28" s="126"/>
      <c r="F28" s="127"/>
      <c r="G28" s="127"/>
      <c r="H28" s="127"/>
      <c r="I28" s="127"/>
      <c r="J28" s="127"/>
      <c r="K28" s="127"/>
      <c r="L28" s="127"/>
      <c r="M28" s="127"/>
      <c r="N28" s="127"/>
      <c r="O28" s="13"/>
      <c r="P28" s="45"/>
      <c r="Q28" s="28"/>
      <c r="R28" s="139"/>
      <c r="S28" s="140"/>
      <c r="T28" s="140"/>
      <c r="U28" s="141"/>
      <c r="V28" s="137"/>
      <c r="W28" s="138"/>
      <c r="X28" s="14"/>
      <c r="Y28" s="14"/>
    </row>
    <row r="29" spans="1:25" ht="18.75" customHeight="1">
      <c r="A29" s="131" t="s">
        <v>32</v>
      </c>
      <c r="B29" s="132"/>
      <c r="C29" s="132"/>
      <c r="D29" s="132"/>
      <c r="E29" s="133"/>
      <c r="F29" s="127"/>
      <c r="G29" s="127"/>
      <c r="H29" s="127"/>
      <c r="I29" s="127"/>
      <c r="J29" s="127"/>
      <c r="K29" s="127"/>
      <c r="L29" s="127"/>
      <c r="M29" s="127"/>
      <c r="N29" s="127"/>
      <c r="O29" s="134">
        <f>SUM(P30:Q32)</f>
        <v>0</v>
      </c>
      <c r="P29" s="135"/>
      <c r="Q29" s="136"/>
      <c r="R29" s="128"/>
      <c r="S29" s="129"/>
      <c r="T29" s="129"/>
      <c r="U29" s="130"/>
      <c r="V29" s="46"/>
      <c r="W29" s="16"/>
      <c r="X29" s="14"/>
      <c r="Y29" s="14"/>
    </row>
    <row r="30" spans="1:25" ht="18.75" customHeight="1">
      <c r="A30" s="12"/>
      <c r="B30" s="125" t="s">
        <v>79</v>
      </c>
      <c r="C30" s="125"/>
      <c r="D30" s="125"/>
      <c r="E30" s="126"/>
      <c r="F30" s="127"/>
      <c r="G30" s="127"/>
      <c r="H30" s="127"/>
      <c r="I30" s="127"/>
      <c r="J30" s="127"/>
      <c r="K30" s="127"/>
      <c r="L30" s="127"/>
      <c r="M30" s="127"/>
      <c r="N30" s="127"/>
      <c r="O30" s="13"/>
      <c r="P30" s="118">
        <f t="shared" ref="P30:P32" si="2">SUM(F30:N30)</f>
        <v>0</v>
      </c>
      <c r="Q30" s="119"/>
      <c r="R30" s="128"/>
      <c r="S30" s="129"/>
      <c r="T30" s="129"/>
      <c r="U30" s="130"/>
      <c r="V30" s="123"/>
      <c r="W30" s="124"/>
      <c r="X30" s="14"/>
      <c r="Y30" s="14"/>
    </row>
    <row r="31" spans="1:25" ht="18.75" customHeight="1">
      <c r="A31" s="12"/>
      <c r="B31" s="125" t="s">
        <v>33</v>
      </c>
      <c r="C31" s="125"/>
      <c r="D31" s="125"/>
      <c r="E31" s="126"/>
      <c r="F31" s="127"/>
      <c r="G31" s="127"/>
      <c r="H31" s="127"/>
      <c r="I31" s="127"/>
      <c r="J31" s="127"/>
      <c r="K31" s="127"/>
      <c r="L31" s="127"/>
      <c r="M31" s="127"/>
      <c r="N31" s="127"/>
      <c r="O31" s="13"/>
      <c r="P31" s="118">
        <f t="shared" si="2"/>
        <v>0</v>
      </c>
      <c r="Q31" s="119"/>
      <c r="R31" s="128"/>
      <c r="S31" s="129"/>
      <c r="T31" s="129"/>
      <c r="U31" s="130"/>
      <c r="V31" s="123"/>
      <c r="W31" s="124"/>
      <c r="X31" s="14"/>
      <c r="Y31" s="14"/>
    </row>
    <row r="32" spans="1:25" ht="18.75" customHeight="1">
      <c r="A32" s="12"/>
      <c r="B32" s="125" t="s">
        <v>34</v>
      </c>
      <c r="C32" s="125"/>
      <c r="D32" s="125"/>
      <c r="E32" s="126"/>
      <c r="F32" s="127"/>
      <c r="G32" s="127"/>
      <c r="H32" s="127"/>
      <c r="I32" s="127"/>
      <c r="J32" s="127"/>
      <c r="K32" s="127"/>
      <c r="L32" s="127"/>
      <c r="M32" s="127"/>
      <c r="N32" s="127"/>
      <c r="O32" s="13"/>
      <c r="P32" s="118">
        <f t="shared" si="2"/>
        <v>0</v>
      </c>
      <c r="Q32" s="119"/>
      <c r="R32" s="128"/>
      <c r="S32" s="129"/>
      <c r="T32" s="129"/>
      <c r="U32" s="130"/>
      <c r="V32" s="137"/>
      <c r="W32" s="138"/>
      <c r="X32" s="48"/>
      <c r="Y32" s="48"/>
    </row>
    <row r="33" spans="1:30" ht="18.75" customHeight="1">
      <c r="A33" s="12"/>
      <c r="C33" s="125"/>
      <c r="D33" s="125"/>
      <c r="E33" s="126"/>
      <c r="F33" s="127"/>
      <c r="G33" s="127"/>
      <c r="H33" s="127"/>
      <c r="I33" s="127"/>
      <c r="J33" s="127"/>
      <c r="K33" s="127"/>
      <c r="L33" s="127"/>
      <c r="M33" s="127"/>
      <c r="N33" s="127"/>
      <c r="O33" s="13"/>
      <c r="P33" s="45"/>
      <c r="Q33" s="28"/>
      <c r="R33" s="128"/>
      <c r="S33" s="129"/>
      <c r="T33" s="129"/>
      <c r="U33" s="130"/>
      <c r="V33" s="123"/>
      <c r="W33" s="124"/>
      <c r="X33" s="48"/>
      <c r="Y33" s="48"/>
    </row>
    <row r="34" spans="1:30" ht="18.75" customHeight="1">
      <c r="A34" s="131" t="s">
        <v>35</v>
      </c>
      <c r="B34" s="132"/>
      <c r="C34" s="132"/>
      <c r="D34" s="132"/>
      <c r="E34" s="133"/>
      <c r="F34" s="127"/>
      <c r="G34" s="127"/>
      <c r="H34" s="127"/>
      <c r="I34" s="127"/>
      <c r="J34" s="127"/>
      <c r="K34" s="127"/>
      <c r="L34" s="127"/>
      <c r="M34" s="127"/>
      <c r="N34" s="127"/>
      <c r="O34" s="134">
        <f>SUM(P35:Q37)</f>
        <v>0</v>
      </c>
      <c r="P34" s="135"/>
      <c r="Q34" s="136"/>
      <c r="R34" s="128"/>
      <c r="S34" s="129"/>
      <c r="T34" s="129"/>
      <c r="U34" s="130"/>
      <c r="V34" s="123"/>
      <c r="W34" s="124"/>
      <c r="X34" s="48"/>
      <c r="Y34" s="48"/>
    </row>
    <row r="35" spans="1:30" ht="18.75" customHeight="1">
      <c r="A35" s="12"/>
      <c r="B35" s="125" t="s">
        <v>36</v>
      </c>
      <c r="C35" s="125"/>
      <c r="D35" s="125"/>
      <c r="E35" s="126"/>
      <c r="F35" s="127"/>
      <c r="G35" s="127"/>
      <c r="H35" s="127"/>
      <c r="I35" s="127"/>
      <c r="J35" s="127"/>
      <c r="K35" s="127"/>
      <c r="L35" s="127"/>
      <c r="M35" s="127"/>
      <c r="N35" s="127"/>
      <c r="O35" s="13"/>
      <c r="P35" s="118">
        <f t="shared" ref="P35:P36" si="3">SUM(F35:N35)</f>
        <v>0</v>
      </c>
      <c r="Q35" s="119"/>
      <c r="R35" s="128"/>
      <c r="S35" s="129"/>
      <c r="T35" s="129"/>
      <c r="U35" s="130"/>
      <c r="V35" s="46"/>
      <c r="W35" s="16"/>
      <c r="X35" s="48"/>
      <c r="Y35" s="48"/>
    </row>
    <row r="36" spans="1:30" ht="18.75" customHeight="1">
      <c r="A36" s="17"/>
      <c r="B36" s="116"/>
      <c r="C36" s="116"/>
      <c r="D36" s="116"/>
      <c r="E36" s="117"/>
      <c r="F36" s="106"/>
      <c r="G36" s="107"/>
      <c r="H36" s="107"/>
      <c r="I36" s="107"/>
      <c r="J36" s="107"/>
      <c r="K36" s="107"/>
      <c r="L36" s="107"/>
      <c r="M36" s="107"/>
      <c r="N36" s="107"/>
      <c r="O36" s="13"/>
      <c r="P36" s="118">
        <f t="shared" si="3"/>
        <v>0</v>
      </c>
      <c r="Q36" s="119"/>
      <c r="R36" s="120"/>
      <c r="S36" s="121"/>
      <c r="T36" s="121"/>
      <c r="U36" s="122"/>
      <c r="V36" s="18"/>
      <c r="W36" s="19"/>
      <c r="X36" s="48"/>
      <c r="Y36" s="48"/>
    </row>
    <row r="37" spans="1:30" ht="27" customHeight="1">
      <c r="A37" s="20"/>
      <c r="B37" s="21"/>
      <c r="C37" s="21"/>
      <c r="D37" s="21"/>
      <c r="E37" s="22"/>
      <c r="F37" s="99"/>
      <c r="G37" s="99"/>
      <c r="H37" s="100"/>
      <c r="I37" s="101"/>
      <c r="J37" s="99"/>
      <c r="K37" s="100"/>
      <c r="L37" s="101"/>
      <c r="M37" s="99"/>
      <c r="N37" s="100"/>
      <c r="O37" s="29"/>
      <c r="P37" s="30"/>
      <c r="Q37" s="30"/>
      <c r="R37" s="23" t="s">
        <v>37</v>
      </c>
      <c r="S37" s="24"/>
      <c r="T37" s="18"/>
      <c r="U37" s="33"/>
      <c r="V37" s="24"/>
      <c r="W37" s="34"/>
      <c r="Z37" s="1" t="s">
        <v>38</v>
      </c>
      <c r="AA37" s="1">
        <v>9.1999999999999998E-3</v>
      </c>
    </row>
    <row r="38" spans="1:30" ht="37.5" customHeight="1">
      <c r="A38" s="102" t="s">
        <v>39</v>
      </c>
      <c r="B38" s="103"/>
      <c r="C38" s="104"/>
      <c r="D38" s="104"/>
      <c r="E38" s="104"/>
      <c r="F38" s="105">
        <f>SUM(F19:H37)</f>
        <v>0</v>
      </c>
      <c r="G38" s="106"/>
      <c r="H38" s="107"/>
      <c r="I38" s="108">
        <f t="shared" ref="I38" si="4">SUM(I19:K37)</f>
        <v>0</v>
      </c>
      <c r="J38" s="109"/>
      <c r="K38" s="110"/>
      <c r="L38" s="108">
        <f t="shared" ref="L38" si="5">SUM(L19:N37)</f>
        <v>0</v>
      </c>
      <c r="M38" s="109"/>
      <c r="N38" s="110"/>
      <c r="O38" s="54">
        <f>SUM(O19:O37)</f>
        <v>0</v>
      </c>
      <c r="P38" s="55"/>
      <c r="Q38" s="56"/>
      <c r="R38" s="35"/>
      <c r="S38" s="25"/>
      <c r="T38" s="25"/>
      <c r="U38" s="25"/>
      <c r="V38" s="25"/>
      <c r="W38" s="26"/>
      <c r="Z38" s="27"/>
    </row>
    <row r="39" spans="1:30" ht="18.75" customHeight="1">
      <c r="A39" s="57" t="s">
        <v>40</v>
      </c>
      <c r="B39" s="58"/>
      <c r="C39" s="58"/>
      <c r="D39" s="58"/>
      <c r="E39" s="58"/>
      <c r="F39" s="58"/>
      <c r="G39" s="58"/>
      <c r="H39" s="58"/>
      <c r="I39" s="58"/>
      <c r="J39" s="58"/>
      <c r="K39" s="58"/>
      <c r="L39" s="58"/>
      <c r="M39" s="58"/>
      <c r="N39" s="58"/>
      <c r="O39" s="58"/>
      <c r="P39" s="58"/>
      <c r="Q39" s="58"/>
      <c r="R39" s="59" t="s">
        <v>41</v>
      </c>
      <c r="S39" s="60"/>
      <c r="T39" s="60"/>
      <c r="U39" s="60"/>
      <c r="V39" s="60"/>
      <c r="W39" s="61"/>
    </row>
    <row r="40" spans="1:30" ht="18.75" customHeight="1">
      <c r="A40" s="62"/>
      <c r="B40" s="63"/>
      <c r="C40" s="63"/>
      <c r="D40" s="63"/>
      <c r="E40" s="63"/>
      <c r="F40" s="62" t="s">
        <v>23</v>
      </c>
      <c r="G40" s="63"/>
      <c r="H40" s="64"/>
      <c r="I40" s="65" t="s">
        <v>24</v>
      </c>
      <c r="J40" s="66"/>
      <c r="K40" s="67"/>
      <c r="L40" s="65" t="s">
        <v>25</v>
      </c>
      <c r="M40" s="66"/>
      <c r="N40" s="67"/>
      <c r="O40" s="68" t="s">
        <v>26</v>
      </c>
      <c r="P40" s="69"/>
      <c r="Q40" s="70"/>
      <c r="R40" s="71"/>
      <c r="S40" s="71"/>
      <c r="T40" s="71"/>
      <c r="U40" s="71"/>
      <c r="V40" s="71"/>
      <c r="W40" s="72"/>
    </row>
    <row r="41" spans="1:30" ht="18.75" customHeight="1">
      <c r="A41" s="52"/>
      <c r="B41" s="77" t="s">
        <v>42</v>
      </c>
      <c r="C41" s="77"/>
      <c r="D41" s="77"/>
      <c r="E41" s="77"/>
      <c r="F41" s="91"/>
      <c r="G41" s="92"/>
      <c r="H41" s="93"/>
      <c r="I41" s="94"/>
      <c r="J41" s="95"/>
      <c r="K41" s="96"/>
      <c r="L41" s="94"/>
      <c r="M41" s="95"/>
      <c r="N41" s="96"/>
      <c r="O41" s="97"/>
      <c r="P41" s="92"/>
      <c r="Q41" s="98"/>
      <c r="R41" s="73"/>
      <c r="S41" s="73"/>
      <c r="T41" s="73"/>
      <c r="U41" s="73"/>
      <c r="V41" s="73"/>
      <c r="W41" s="74"/>
    </row>
    <row r="42" spans="1:30" ht="18.75" customHeight="1">
      <c r="A42" s="52"/>
      <c r="B42" s="77" t="s">
        <v>43</v>
      </c>
      <c r="C42" s="77"/>
      <c r="D42" s="77"/>
      <c r="E42" s="77"/>
      <c r="F42" s="111">
        <f>MIN(F38,F41)</f>
        <v>0</v>
      </c>
      <c r="G42" s="112"/>
      <c r="H42" s="113"/>
      <c r="I42" s="112">
        <f>MIN(I38,I41)</f>
        <v>0</v>
      </c>
      <c r="J42" s="112"/>
      <c r="K42" s="113"/>
      <c r="L42" s="87">
        <f>MIN(L38,L41)</f>
        <v>0</v>
      </c>
      <c r="M42" s="85"/>
      <c r="N42" s="86"/>
      <c r="O42" s="114">
        <f t="shared" ref="O42" si="6">SUM(F42:N42)</f>
        <v>0</v>
      </c>
      <c r="P42" s="112"/>
      <c r="Q42" s="115"/>
      <c r="R42" s="73"/>
      <c r="S42" s="73"/>
      <c r="T42" s="73"/>
      <c r="U42" s="73"/>
      <c r="V42" s="73"/>
      <c r="W42" s="74"/>
    </row>
    <row r="43" spans="1:30" ht="18.75" customHeight="1">
      <c r="A43" s="82" t="s">
        <v>44</v>
      </c>
      <c r="B43" s="83"/>
      <c r="C43" s="83"/>
      <c r="D43" s="83"/>
      <c r="E43" s="83"/>
      <c r="F43" s="84">
        <f>INT(F42*$T13)</f>
        <v>0</v>
      </c>
      <c r="G43" s="85"/>
      <c r="H43" s="86"/>
      <c r="I43" s="85">
        <f>INT(I42*$T13)</f>
        <v>0</v>
      </c>
      <c r="J43" s="85"/>
      <c r="K43" s="86"/>
      <c r="L43" s="87">
        <f>O43-(F43+I43)</f>
        <v>0</v>
      </c>
      <c r="M43" s="85"/>
      <c r="N43" s="86"/>
      <c r="O43" s="85">
        <f>INT(O42*$T13)</f>
        <v>0</v>
      </c>
      <c r="P43" s="85"/>
      <c r="Q43" s="88"/>
      <c r="R43" s="73"/>
      <c r="S43" s="73"/>
      <c r="T43" s="73"/>
      <c r="U43" s="73"/>
      <c r="V43" s="73"/>
      <c r="W43" s="74"/>
    </row>
    <row r="44" spans="1:30" ht="30.75" customHeight="1" thickBot="1">
      <c r="A44" s="89" t="s">
        <v>45</v>
      </c>
      <c r="B44" s="90"/>
      <c r="C44" s="90"/>
      <c r="D44" s="90"/>
      <c r="E44" s="90"/>
      <c r="F44" s="78">
        <f>F43</f>
        <v>0</v>
      </c>
      <c r="G44" s="79"/>
      <c r="H44" s="80"/>
      <c r="I44" s="79">
        <f>I43</f>
        <v>0</v>
      </c>
      <c r="J44" s="79"/>
      <c r="K44" s="80"/>
      <c r="L44" s="79">
        <f>L43</f>
        <v>0</v>
      </c>
      <c r="M44" s="79"/>
      <c r="N44" s="80"/>
      <c r="O44" s="79">
        <f>ROUNDDOWN(O43,-3)</f>
        <v>0</v>
      </c>
      <c r="P44" s="79"/>
      <c r="Q44" s="81"/>
      <c r="R44" s="75"/>
      <c r="S44" s="75"/>
      <c r="T44" s="75"/>
      <c r="U44" s="75"/>
      <c r="V44" s="75"/>
      <c r="W44" s="76"/>
    </row>
    <row r="45" spans="1:30" ht="18.75" customHeight="1">
      <c r="A45" s="3" t="s">
        <v>46</v>
      </c>
      <c r="B45" s="3" t="s">
        <v>47</v>
      </c>
    </row>
    <row r="46" spans="1:30" s="3" customFormat="1" ht="18.75" customHeight="1">
      <c r="A46" s="3" t="s">
        <v>48</v>
      </c>
      <c r="B46" s="3" t="s">
        <v>49</v>
      </c>
      <c r="C46" s="1"/>
      <c r="D46" s="1"/>
      <c r="X46" s="1"/>
      <c r="Y46" s="1"/>
      <c r="Z46" s="1"/>
      <c r="AA46" s="1"/>
      <c r="AB46" s="1"/>
      <c r="AC46" s="1"/>
      <c r="AD46" s="1"/>
    </row>
  </sheetData>
  <mergeCells count="196">
    <mergeCell ref="I7:N7"/>
    <mergeCell ref="R7:U7"/>
    <mergeCell ref="A8:C15"/>
    <mergeCell ref="D8:H8"/>
    <mergeCell ref="I8:M8"/>
    <mergeCell ref="N8:R8"/>
    <mergeCell ref="S8:W8"/>
    <mergeCell ref="D9:H9"/>
    <mergeCell ref="D11:G11"/>
    <mergeCell ref="I11:L11"/>
    <mergeCell ref="N11:Q11"/>
    <mergeCell ref="S11:V11"/>
    <mergeCell ref="D12:H12"/>
    <mergeCell ref="I12:M12"/>
    <mergeCell ref="N12:R12"/>
    <mergeCell ref="S12:W12"/>
    <mergeCell ref="I9:M9"/>
    <mergeCell ref="N9:R9"/>
    <mergeCell ref="S9:W9"/>
    <mergeCell ref="D10:H10"/>
    <mergeCell ref="I10:M10"/>
    <mergeCell ref="N10:R10"/>
    <mergeCell ref="S10:W10"/>
    <mergeCell ref="S15:V15"/>
    <mergeCell ref="D13:H13"/>
    <mergeCell ref="I13:M14"/>
    <mergeCell ref="N13:R14"/>
    <mergeCell ref="T13:U13"/>
    <mergeCell ref="D14:H14"/>
    <mergeCell ref="S14:W14"/>
    <mergeCell ref="I18:K18"/>
    <mergeCell ref="L18:N18"/>
    <mergeCell ref="O18:Q18"/>
    <mergeCell ref="D15:G15"/>
    <mergeCell ref="I15:L15"/>
    <mergeCell ref="N15:Q15"/>
    <mergeCell ref="A16:W16"/>
    <mergeCell ref="A17:E18"/>
    <mergeCell ref="F17:Q17"/>
    <mergeCell ref="R17:U18"/>
    <mergeCell ref="V17:W18"/>
    <mergeCell ref="F18:H18"/>
    <mergeCell ref="B21:E21"/>
    <mergeCell ref="F21:H21"/>
    <mergeCell ref="I21:K21"/>
    <mergeCell ref="L21:N21"/>
    <mergeCell ref="P21:Q21"/>
    <mergeCell ref="R21:U21"/>
    <mergeCell ref="V21:W21"/>
    <mergeCell ref="R19:U19"/>
    <mergeCell ref="B20:E20"/>
    <mergeCell ref="F20:H20"/>
    <mergeCell ref="I20:K20"/>
    <mergeCell ref="L20:N20"/>
    <mergeCell ref="P20:Q20"/>
    <mergeCell ref="R20:U20"/>
    <mergeCell ref="A19:E19"/>
    <mergeCell ref="F19:H19"/>
    <mergeCell ref="I19:K19"/>
    <mergeCell ref="L19:N19"/>
    <mergeCell ref="O19:Q19"/>
    <mergeCell ref="V20:W20"/>
    <mergeCell ref="A24:E24"/>
    <mergeCell ref="F24:H24"/>
    <mergeCell ref="I24:K24"/>
    <mergeCell ref="L24:N24"/>
    <mergeCell ref="O24:Q24"/>
    <mergeCell ref="R24:U24"/>
    <mergeCell ref="V22:W22"/>
    <mergeCell ref="B23:E23"/>
    <mergeCell ref="F23:H23"/>
    <mergeCell ref="I23:K23"/>
    <mergeCell ref="L23:N23"/>
    <mergeCell ref="R23:U23"/>
    <mergeCell ref="V23:W23"/>
    <mergeCell ref="B22:E22"/>
    <mergeCell ref="F22:H22"/>
    <mergeCell ref="I22:K22"/>
    <mergeCell ref="L22:N22"/>
    <mergeCell ref="P22:Q22"/>
    <mergeCell ref="R22:U22"/>
    <mergeCell ref="V28:W28"/>
    <mergeCell ref="B27:E27"/>
    <mergeCell ref="F27:H27"/>
    <mergeCell ref="I27:K27"/>
    <mergeCell ref="L27:N27"/>
    <mergeCell ref="P27:Q27"/>
    <mergeCell ref="R27:U27"/>
    <mergeCell ref="V25:W25"/>
    <mergeCell ref="B26:E26"/>
    <mergeCell ref="F26:H26"/>
    <mergeCell ref="I26:K26"/>
    <mergeCell ref="L26:N26"/>
    <mergeCell ref="P26:Q26"/>
    <mergeCell ref="R26:U26"/>
    <mergeCell ref="V26:W26"/>
    <mergeCell ref="B25:E25"/>
    <mergeCell ref="F25:H25"/>
    <mergeCell ref="I25:K25"/>
    <mergeCell ref="L25:N25"/>
    <mergeCell ref="P25:Q25"/>
    <mergeCell ref="R25:U25"/>
    <mergeCell ref="A29:E29"/>
    <mergeCell ref="F29:H29"/>
    <mergeCell ref="I29:K29"/>
    <mergeCell ref="L29:N29"/>
    <mergeCell ref="O29:Q29"/>
    <mergeCell ref="R29:U29"/>
    <mergeCell ref="B28:E28"/>
    <mergeCell ref="F28:H28"/>
    <mergeCell ref="I28:K28"/>
    <mergeCell ref="L28:N28"/>
    <mergeCell ref="R28:U28"/>
    <mergeCell ref="V30:W30"/>
    <mergeCell ref="B31:E31"/>
    <mergeCell ref="F31:H31"/>
    <mergeCell ref="I31:K31"/>
    <mergeCell ref="L31:N31"/>
    <mergeCell ref="P31:Q31"/>
    <mergeCell ref="R31:U31"/>
    <mergeCell ref="V31:W31"/>
    <mergeCell ref="B30:E30"/>
    <mergeCell ref="F30:H30"/>
    <mergeCell ref="I30:K30"/>
    <mergeCell ref="L30:N30"/>
    <mergeCell ref="P30:Q30"/>
    <mergeCell ref="R30:U30"/>
    <mergeCell ref="V32:W32"/>
    <mergeCell ref="C33:E33"/>
    <mergeCell ref="F33:H33"/>
    <mergeCell ref="I33:K33"/>
    <mergeCell ref="L33:N33"/>
    <mergeCell ref="R33:U33"/>
    <mergeCell ref="V33:W33"/>
    <mergeCell ref="B32:E32"/>
    <mergeCell ref="F32:H32"/>
    <mergeCell ref="I32:K32"/>
    <mergeCell ref="L32:N32"/>
    <mergeCell ref="P32:Q32"/>
    <mergeCell ref="R32:U32"/>
    <mergeCell ref="B36:E36"/>
    <mergeCell ref="F36:H36"/>
    <mergeCell ref="I36:K36"/>
    <mergeCell ref="L36:N36"/>
    <mergeCell ref="P36:Q36"/>
    <mergeCell ref="R36:U36"/>
    <mergeCell ref="V34:W34"/>
    <mergeCell ref="B35:E35"/>
    <mergeCell ref="F35:H35"/>
    <mergeCell ref="I35:K35"/>
    <mergeCell ref="L35:N35"/>
    <mergeCell ref="P35:Q35"/>
    <mergeCell ref="R35:U35"/>
    <mergeCell ref="A34:E34"/>
    <mergeCell ref="F34:H34"/>
    <mergeCell ref="I34:K34"/>
    <mergeCell ref="L34:N34"/>
    <mergeCell ref="O34:Q34"/>
    <mergeCell ref="R34:U34"/>
    <mergeCell ref="O41:Q41"/>
    <mergeCell ref="F37:H37"/>
    <mergeCell ref="I37:K37"/>
    <mergeCell ref="L37:N37"/>
    <mergeCell ref="A38:E38"/>
    <mergeCell ref="F38:H38"/>
    <mergeCell ref="I38:K38"/>
    <mergeCell ref="L38:N38"/>
    <mergeCell ref="B42:E42"/>
    <mergeCell ref="F42:H42"/>
    <mergeCell ref="I42:K42"/>
    <mergeCell ref="L42:N42"/>
    <mergeCell ref="O42:Q42"/>
    <mergeCell ref="A3:W4"/>
    <mergeCell ref="O38:Q38"/>
    <mergeCell ref="A39:Q39"/>
    <mergeCell ref="R39:W39"/>
    <mergeCell ref="A40:E40"/>
    <mergeCell ref="F40:H40"/>
    <mergeCell ref="I40:K40"/>
    <mergeCell ref="L40:N40"/>
    <mergeCell ref="O40:Q40"/>
    <mergeCell ref="R40:W44"/>
    <mergeCell ref="B41:E41"/>
    <mergeCell ref="F44:H44"/>
    <mergeCell ref="I44:K44"/>
    <mergeCell ref="L44:N44"/>
    <mergeCell ref="O44:Q44"/>
    <mergeCell ref="A43:E43"/>
    <mergeCell ref="F43:H43"/>
    <mergeCell ref="I43:K43"/>
    <mergeCell ref="L43:N43"/>
    <mergeCell ref="O43:Q43"/>
    <mergeCell ref="A44:E44"/>
    <mergeCell ref="F41:H41"/>
    <mergeCell ref="I41:K41"/>
    <mergeCell ref="L41:N41"/>
  </mergeCells>
  <phoneticPr fontId="2"/>
  <dataValidations count="3">
    <dataValidation type="list" allowBlank="1" showInputMessage="1" showErrorMessage="1" sqref="T13:U13" xr:uid="{C3AB3A31-400F-4465-8589-101037F50834}">
      <formula1>$Z$12:$Z$14</formula1>
    </dataValidation>
    <dataValidation type="list" allowBlank="1" showInputMessage="1" showErrorMessage="1" sqref="V13" xr:uid="{883279EF-21A6-4070-89AE-3BB47FAC3495}">
      <formula1>$AD$8:$AD$10</formula1>
    </dataValidation>
    <dataValidation type="list" allowBlank="1" showInputMessage="1" showErrorMessage="1" sqref="H1:M2 Q2:R2" xr:uid="{2CC09988-F4AD-4D5C-8CEF-61491D89C611}">
      <formula1>$Z$3:$Z$6</formula1>
    </dataValidation>
  </dataValidations>
  <printOptions horizontalCentered="1"/>
  <pageMargins left="0.51181102362204722" right="0.31496062992125984" top="0.74803149606299213" bottom="0.31496062992125984" header="0.31496062992125984" footer="0.19685039370078741"/>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50E0-A00D-4D5D-A99C-F0E17C71C94B}">
  <sheetPr>
    <tabColor theme="4"/>
    <pageSetUpPr fitToPage="1"/>
  </sheetPr>
  <dimension ref="A1:AD47"/>
  <sheetViews>
    <sheetView showGridLines="0" view="pageBreakPreview" topLeftCell="A20" zoomScaleNormal="90" zoomScaleSheetLayoutView="100" workbookViewId="0">
      <selection activeCell="AA17" sqref="AA17"/>
    </sheetView>
  </sheetViews>
  <sheetFormatPr defaultColWidth="6.88671875" defaultRowHeight="18.75" customHeight="1"/>
  <cols>
    <col min="1" max="2" width="4.109375" style="3" customWidth="1"/>
    <col min="3" max="3" width="7.88671875" style="3" customWidth="1"/>
    <col min="4" max="23" width="5.44140625" style="3" customWidth="1"/>
    <col min="24" max="24" width="3.88671875" style="1" customWidth="1"/>
    <col min="25" max="25" width="2.33203125" style="1" customWidth="1"/>
    <col min="26" max="26" width="12.88671875" style="1" customWidth="1"/>
    <col min="27" max="27" width="11.44140625" style="1" customWidth="1"/>
    <col min="28" max="16384" width="6.88671875" style="1"/>
  </cols>
  <sheetData>
    <row r="1" spans="1:30" ht="24" customHeight="1">
      <c r="P1" s="39"/>
      <c r="Q1" s="41"/>
      <c r="R1" s="41"/>
      <c r="S1" s="41"/>
      <c r="T1" s="41"/>
      <c r="U1" s="41"/>
      <c r="V1" s="41"/>
      <c r="W1" s="40"/>
    </row>
    <row r="2" spans="1:30" ht="15.75" customHeight="1">
      <c r="A2" s="1"/>
      <c r="B2" s="1"/>
      <c r="C2" s="1"/>
      <c r="D2" s="1"/>
      <c r="E2" s="1"/>
      <c r="F2" s="1"/>
      <c r="G2" s="1"/>
      <c r="H2" s="5"/>
      <c r="I2" s="5"/>
      <c r="J2" s="5"/>
      <c r="K2" s="5"/>
      <c r="L2" s="5"/>
      <c r="M2" s="5"/>
      <c r="N2" s="5"/>
      <c r="O2" s="5"/>
      <c r="P2" s="5"/>
      <c r="Q2" s="5"/>
      <c r="R2" s="5"/>
      <c r="S2" s="5"/>
      <c r="T2" s="5"/>
      <c r="U2" s="5"/>
      <c r="V2" s="5"/>
      <c r="W2" s="5"/>
      <c r="X2" s="5"/>
      <c r="Y2" s="5"/>
      <c r="Z2" s="5"/>
      <c r="AA2" s="5"/>
      <c r="AB2" s="5"/>
      <c r="AC2" s="5"/>
      <c r="AD2" s="5"/>
    </row>
    <row r="3" spans="1:30" ht="25.5" customHeight="1">
      <c r="A3" s="1"/>
      <c r="B3" s="1"/>
      <c r="C3" s="1"/>
      <c r="D3" s="1"/>
      <c r="E3" s="1"/>
      <c r="F3" s="1"/>
      <c r="G3" s="1"/>
      <c r="H3" s="5"/>
      <c r="I3" s="5"/>
      <c r="J3" s="5"/>
      <c r="K3" s="5"/>
      <c r="L3" s="5"/>
      <c r="M3" s="5"/>
      <c r="N3" s="5"/>
      <c r="O3" s="5"/>
      <c r="P3" s="5"/>
      <c r="Q3" s="51"/>
      <c r="R3" s="51"/>
      <c r="S3" s="51"/>
      <c r="T3" s="51"/>
      <c r="U3" s="51"/>
      <c r="V3" s="51"/>
      <c r="W3" s="51"/>
      <c r="X3" s="5"/>
      <c r="Y3" s="5"/>
      <c r="Z3" s="5"/>
      <c r="AA3" s="5"/>
      <c r="AB3" s="5"/>
      <c r="AC3" s="5"/>
      <c r="AD3" s="5"/>
    </row>
    <row r="4" spans="1:30" s="2" customFormat="1" ht="21.6" customHeight="1">
      <c r="A4" s="53" t="s">
        <v>78</v>
      </c>
      <c r="B4" s="53"/>
      <c r="C4" s="53"/>
      <c r="D4" s="53"/>
      <c r="E4" s="53"/>
      <c r="F4" s="53"/>
      <c r="G4" s="53"/>
      <c r="H4" s="53"/>
      <c r="I4" s="53"/>
      <c r="J4" s="53"/>
      <c r="K4" s="53"/>
      <c r="L4" s="53"/>
      <c r="M4" s="53"/>
      <c r="N4" s="53"/>
      <c r="O4" s="53"/>
      <c r="P4" s="53"/>
      <c r="Q4" s="53"/>
      <c r="R4" s="53"/>
      <c r="S4" s="53"/>
      <c r="T4" s="53"/>
      <c r="U4" s="53"/>
      <c r="V4" s="53"/>
      <c r="W4" s="53"/>
      <c r="X4" s="4"/>
      <c r="Y4" s="4"/>
      <c r="Z4" s="1"/>
      <c r="AA4" s="4"/>
      <c r="AB4" s="4"/>
      <c r="AC4" s="4"/>
      <c r="AD4" s="4"/>
    </row>
    <row r="5" spans="1:30" s="2" customFormat="1" ht="21.6" customHeight="1">
      <c r="A5" s="53"/>
      <c r="B5" s="53"/>
      <c r="C5" s="53"/>
      <c r="D5" s="53"/>
      <c r="E5" s="53"/>
      <c r="F5" s="53"/>
      <c r="G5" s="53"/>
      <c r="H5" s="53"/>
      <c r="I5" s="53"/>
      <c r="J5" s="53"/>
      <c r="K5" s="53"/>
      <c r="L5" s="53"/>
      <c r="M5" s="53"/>
      <c r="N5" s="53"/>
      <c r="O5" s="53"/>
      <c r="P5" s="53"/>
      <c r="Q5" s="53"/>
      <c r="R5" s="53"/>
      <c r="S5" s="53"/>
      <c r="T5" s="53"/>
      <c r="U5" s="53"/>
      <c r="V5" s="53"/>
      <c r="W5" s="53"/>
      <c r="X5" s="4"/>
      <c r="Y5" s="4"/>
      <c r="Z5" s="1"/>
      <c r="AA5" s="4"/>
      <c r="AB5" s="4"/>
      <c r="AC5" s="4"/>
      <c r="AD5" s="4"/>
    </row>
    <row r="6" spans="1:30" s="2" customFormat="1" ht="21.6" customHeight="1">
      <c r="A6" s="49"/>
      <c r="B6" s="49"/>
      <c r="C6" s="49"/>
      <c r="D6" s="49"/>
      <c r="E6" s="49"/>
      <c r="F6" s="49"/>
      <c r="G6" s="49"/>
      <c r="H6" s="49"/>
      <c r="I6" s="49"/>
      <c r="J6" s="49"/>
      <c r="K6" s="49"/>
      <c r="L6" s="49"/>
      <c r="M6" s="49"/>
      <c r="N6" s="49"/>
      <c r="O6" s="49"/>
      <c r="P6" s="49"/>
      <c r="Q6" s="49"/>
      <c r="R6" s="49"/>
      <c r="S6" s="49"/>
      <c r="T6" s="49"/>
      <c r="U6" s="49"/>
      <c r="V6" s="49"/>
      <c r="W6" s="49"/>
      <c r="X6" s="4"/>
      <c r="Y6" s="4"/>
      <c r="Z6" s="1"/>
      <c r="AA6" s="4"/>
      <c r="AB6" s="4"/>
      <c r="AC6" s="4"/>
      <c r="AD6" s="4"/>
    </row>
    <row r="7" spans="1:30" ht="21" customHeight="1" thickBot="1">
      <c r="A7" s="6" t="s">
        <v>82</v>
      </c>
      <c r="B7" s="6"/>
      <c r="C7" s="37"/>
      <c r="D7" s="6"/>
      <c r="E7" s="36"/>
      <c r="F7" s="36"/>
      <c r="G7" s="36"/>
      <c r="H7" s="36"/>
      <c r="I7" s="36"/>
      <c r="J7" s="36"/>
      <c r="K7" s="36"/>
      <c r="L7" s="36"/>
      <c r="M7" s="36"/>
      <c r="N7" s="36"/>
      <c r="O7" s="36"/>
      <c r="P7" s="36"/>
      <c r="Q7" s="36"/>
      <c r="R7" s="36"/>
      <c r="S7" s="36"/>
      <c r="T7" s="36"/>
      <c r="U7" s="36"/>
      <c r="V7" s="36"/>
      <c r="W7" s="36"/>
      <c r="X7" s="3"/>
      <c r="Y7" s="3"/>
      <c r="AA7" s="3"/>
      <c r="AB7" s="3"/>
      <c r="AC7" s="3"/>
      <c r="AD7" s="3"/>
    </row>
    <row r="8" spans="1:30" ht="18.75" customHeight="1" thickBot="1">
      <c r="A8" s="47"/>
      <c r="B8" s="47"/>
      <c r="C8" s="47"/>
      <c r="D8" s="47"/>
      <c r="E8" s="50"/>
      <c r="F8" s="47"/>
      <c r="G8" s="7"/>
      <c r="H8" s="50"/>
      <c r="I8" s="216"/>
      <c r="J8" s="216"/>
      <c r="K8" s="216"/>
      <c r="L8" s="216"/>
      <c r="M8" s="216"/>
      <c r="N8" s="216"/>
      <c r="O8" s="8"/>
      <c r="P8" s="8"/>
      <c r="Q8" s="47"/>
      <c r="R8" s="217"/>
      <c r="S8" s="217"/>
      <c r="T8" s="217"/>
      <c r="U8" s="217"/>
      <c r="V8" s="47"/>
      <c r="W8" s="47"/>
      <c r="X8" s="47"/>
      <c r="Y8" s="47"/>
    </row>
    <row r="9" spans="1:30" ht="18" customHeight="1">
      <c r="A9" s="218" t="s">
        <v>1</v>
      </c>
      <c r="B9" s="219"/>
      <c r="C9" s="220"/>
      <c r="D9" s="227" t="s">
        <v>2</v>
      </c>
      <c r="E9" s="228"/>
      <c r="F9" s="228"/>
      <c r="G9" s="228"/>
      <c r="H9" s="229"/>
      <c r="I9" s="230" t="s">
        <v>3</v>
      </c>
      <c r="J9" s="231"/>
      <c r="K9" s="231"/>
      <c r="L9" s="231"/>
      <c r="M9" s="232"/>
      <c r="N9" s="230" t="s">
        <v>4</v>
      </c>
      <c r="O9" s="231"/>
      <c r="P9" s="231"/>
      <c r="Q9" s="231"/>
      <c r="R9" s="232"/>
      <c r="S9" s="230" t="s">
        <v>5</v>
      </c>
      <c r="T9" s="231"/>
      <c r="U9" s="231"/>
      <c r="V9" s="231"/>
      <c r="W9" s="232"/>
    </row>
    <row r="10" spans="1:30" ht="18" customHeight="1">
      <c r="A10" s="221"/>
      <c r="B10" s="222"/>
      <c r="C10" s="223"/>
      <c r="D10" s="233"/>
      <c r="E10" s="234"/>
      <c r="F10" s="234"/>
      <c r="G10" s="234"/>
      <c r="H10" s="235"/>
      <c r="I10" s="239" t="s">
        <v>6</v>
      </c>
      <c r="J10" s="240"/>
      <c r="K10" s="240"/>
      <c r="L10" s="240"/>
      <c r="M10" s="241"/>
      <c r="N10" s="233" t="s">
        <v>7</v>
      </c>
      <c r="O10" s="234"/>
      <c r="P10" s="234"/>
      <c r="Q10" s="234"/>
      <c r="R10" s="235"/>
      <c r="S10" s="242" t="s">
        <v>8</v>
      </c>
      <c r="T10" s="243"/>
      <c r="U10" s="243"/>
      <c r="V10" s="243"/>
      <c r="W10" s="244"/>
    </row>
    <row r="11" spans="1:30" ht="18" customHeight="1" thickBot="1">
      <c r="A11" s="221"/>
      <c r="B11" s="222"/>
      <c r="C11" s="223"/>
      <c r="D11" s="186"/>
      <c r="E11" s="187"/>
      <c r="F11" s="187"/>
      <c r="G11" s="187"/>
      <c r="H11" s="188"/>
      <c r="I11" s="186"/>
      <c r="J11" s="187"/>
      <c r="K11" s="187"/>
      <c r="L11" s="187"/>
      <c r="M11" s="188"/>
      <c r="N11" s="186"/>
      <c r="O11" s="187"/>
      <c r="P11" s="187"/>
      <c r="Q11" s="187"/>
      <c r="R11" s="188"/>
      <c r="S11" s="186"/>
      <c r="T11" s="187"/>
      <c r="U11" s="187"/>
      <c r="V11" s="187"/>
      <c r="W11" s="188"/>
    </row>
    <row r="12" spans="1:30" ht="18" customHeight="1" thickBot="1">
      <c r="A12" s="221"/>
      <c r="B12" s="222"/>
      <c r="C12" s="223"/>
      <c r="D12" s="198">
        <f>O39</f>
        <v>82652000</v>
      </c>
      <c r="E12" s="199"/>
      <c r="F12" s="199"/>
      <c r="G12" s="199"/>
      <c r="H12" s="9" t="s">
        <v>9</v>
      </c>
      <c r="I12" s="198"/>
      <c r="J12" s="199"/>
      <c r="K12" s="199"/>
      <c r="L12" s="199"/>
      <c r="M12" s="9" t="s">
        <v>9</v>
      </c>
      <c r="N12" s="198">
        <f>D12-I12</f>
        <v>82652000</v>
      </c>
      <c r="O12" s="199"/>
      <c r="P12" s="199"/>
      <c r="Q12" s="199"/>
      <c r="R12" s="9" t="s">
        <v>9</v>
      </c>
      <c r="S12" s="198">
        <f>O39</f>
        <v>82652000</v>
      </c>
      <c r="T12" s="199"/>
      <c r="U12" s="199"/>
      <c r="V12" s="199"/>
      <c r="W12" s="9" t="s">
        <v>9</v>
      </c>
    </row>
    <row r="13" spans="1:30" ht="18" customHeight="1">
      <c r="A13" s="221"/>
      <c r="B13" s="222"/>
      <c r="C13" s="223"/>
      <c r="D13" s="227" t="s">
        <v>10</v>
      </c>
      <c r="E13" s="228"/>
      <c r="F13" s="228"/>
      <c r="G13" s="228"/>
      <c r="H13" s="229"/>
      <c r="I13" s="236" t="s">
        <v>11</v>
      </c>
      <c r="J13" s="237"/>
      <c r="K13" s="237"/>
      <c r="L13" s="237"/>
      <c r="M13" s="238"/>
      <c r="N13" s="227" t="s">
        <v>12</v>
      </c>
      <c r="O13" s="228"/>
      <c r="P13" s="228"/>
      <c r="Q13" s="228"/>
      <c r="R13" s="229"/>
      <c r="S13" s="236" t="s">
        <v>13</v>
      </c>
      <c r="T13" s="237"/>
      <c r="U13" s="237"/>
      <c r="V13" s="237"/>
      <c r="W13" s="238"/>
      <c r="Z13" s="10">
        <v>0.66666666666666696</v>
      </c>
    </row>
    <row r="14" spans="1:30" ht="18" customHeight="1">
      <c r="A14" s="221"/>
      <c r="B14" s="222"/>
      <c r="C14" s="223"/>
      <c r="D14" s="171"/>
      <c r="E14" s="172"/>
      <c r="F14" s="172"/>
      <c r="G14" s="172"/>
      <c r="H14" s="173"/>
      <c r="I14" s="174" t="s">
        <v>14</v>
      </c>
      <c r="J14" s="175"/>
      <c r="K14" s="175"/>
      <c r="L14" s="175"/>
      <c r="M14" s="176"/>
      <c r="N14" s="174" t="s">
        <v>15</v>
      </c>
      <c r="O14" s="180"/>
      <c r="P14" s="180"/>
      <c r="Q14" s="180"/>
      <c r="R14" s="181"/>
      <c r="S14" s="42" t="s">
        <v>16</v>
      </c>
      <c r="T14" s="185">
        <v>0.66666666666666696</v>
      </c>
      <c r="U14" s="185"/>
      <c r="V14" s="44"/>
      <c r="W14" s="43"/>
      <c r="Z14" s="10">
        <v>0.5</v>
      </c>
    </row>
    <row r="15" spans="1:30" ht="18" customHeight="1" thickBot="1">
      <c r="A15" s="221"/>
      <c r="B15" s="222"/>
      <c r="C15" s="223"/>
      <c r="D15" s="186"/>
      <c r="E15" s="187"/>
      <c r="F15" s="187"/>
      <c r="G15" s="187"/>
      <c r="H15" s="188"/>
      <c r="I15" s="177"/>
      <c r="J15" s="178"/>
      <c r="K15" s="178"/>
      <c r="L15" s="178"/>
      <c r="M15" s="179"/>
      <c r="N15" s="182"/>
      <c r="O15" s="183"/>
      <c r="P15" s="183"/>
      <c r="Q15" s="183"/>
      <c r="R15" s="184"/>
      <c r="S15" s="189" t="s">
        <v>17</v>
      </c>
      <c r="T15" s="190"/>
      <c r="U15" s="190"/>
      <c r="V15" s="190"/>
      <c r="W15" s="191"/>
      <c r="Z15" s="10">
        <v>0.33333333300000001</v>
      </c>
    </row>
    <row r="16" spans="1:30" ht="18" customHeight="1" thickBot="1">
      <c r="A16" s="224"/>
      <c r="B16" s="225"/>
      <c r="C16" s="226"/>
      <c r="D16" s="198">
        <f>S12</f>
        <v>82652000</v>
      </c>
      <c r="E16" s="199"/>
      <c r="F16" s="199"/>
      <c r="G16" s="199"/>
      <c r="H16" s="11" t="s">
        <v>9</v>
      </c>
      <c r="I16" s="198">
        <f>MIN(S12,D16)</f>
        <v>82652000</v>
      </c>
      <c r="J16" s="199"/>
      <c r="K16" s="199"/>
      <c r="L16" s="199"/>
      <c r="M16" s="11" t="s">
        <v>9</v>
      </c>
      <c r="N16" s="198">
        <f>MIN(N12,I16)</f>
        <v>82652000</v>
      </c>
      <c r="O16" s="199"/>
      <c r="P16" s="199"/>
      <c r="Q16" s="199"/>
      <c r="R16" s="9" t="s">
        <v>9</v>
      </c>
      <c r="S16" s="198">
        <f>ROUNDDOWN(N16*T14,-3)</f>
        <v>55101000</v>
      </c>
      <c r="T16" s="199"/>
      <c r="U16" s="199"/>
      <c r="V16" s="199"/>
      <c r="W16" s="9" t="s">
        <v>9</v>
      </c>
    </row>
    <row r="17" spans="1:25" ht="24" customHeight="1" thickBot="1">
      <c r="A17" s="200" t="s">
        <v>18</v>
      </c>
      <c r="B17" s="201"/>
      <c r="C17" s="201"/>
      <c r="D17" s="201"/>
      <c r="E17" s="201"/>
      <c r="F17" s="201"/>
      <c r="G17" s="201"/>
      <c r="H17" s="201"/>
      <c r="I17" s="201"/>
      <c r="J17" s="201"/>
      <c r="K17" s="201"/>
      <c r="L17" s="201"/>
      <c r="M17" s="201"/>
      <c r="N17" s="201"/>
      <c r="O17" s="201"/>
      <c r="P17" s="201"/>
      <c r="Q17" s="201"/>
      <c r="R17" s="201"/>
      <c r="S17" s="201"/>
      <c r="T17" s="201"/>
      <c r="U17" s="201"/>
      <c r="V17" s="201"/>
      <c r="W17" s="203"/>
    </row>
    <row r="18" spans="1:25" ht="18.75" customHeight="1">
      <c r="A18" s="204" t="s">
        <v>19</v>
      </c>
      <c r="B18" s="205"/>
      <c r="C18" s="205"/>
      <c r="D18" s="205"/>
      <c r="E18" s="205"/>
      <c r="F18" s="245" t="s">
        <v>20</v>
      </c>
      <c r="G18" s="246"/>
      <c r="H18" s="246"/>
      <c r="I18" s="246"/>
      <c r="J18" s="246"/>
      <c r="K18" s="246"/>
      <c r="L18" s="246"/>
      <c r="M18" s="246"/>
      <c r="N18" s="246"/>
      <c r="O18" s="246"/>
      <c r="P18" s="246"/>
      <c r="Q18" s="246"/>
      <c r="R18" s="57" t="s">
        <v>21</v>
      </c>
      <c r="S18" s="58"/>
      <c r="T18" s="57"/>
      <c r="U18" s="209"/>
      <c r="V18" s="58" t="s">
        <v>22</v>
      </c>
      <c r="W18" s="209"/>
    </row>
    <row r="19" spans="1:25" ht="18.75" customHeight="1" thickBot="1">
      <c r="A19" s="206"/>
      <c r="B19" s="207"/>
      <c r="C19" s="207"/>
      <c r="D19" s="207"/>
      <c r="E19" s="207"/>
      <c r="F19" s="211" t="s">
        <v>23</v>
      </c>
      <c r="G19" s="210"/>
      <c r="H19" s="247"/>
      <c r="I19" s="248" t="s">
        <v>24</v>
      </c>
      <c r="J19" s="249"/>
      <c r="K19" s="250"/>
      <c r="L19" s="248" t="s">
        <v>50</v>
      </c>
      <c r="M19" s="249"/>
      <c r="N19" s="250"/>
      <c r="O19" s="251" t="s">
        <v>26</v>
      </c>
      <c r="P19" s="252"/>
      <c r="Q19" s="252"/>
      <c r="R19" s="211"/>
      <c r="S19" s="210"/>
      <c r="T19" s="211"/>
      <c r="U19" s="212"/>
      <c r="V19" s="210"/>
      <c r="W19" s="212"/>
    </row>
    <row r="20" spans="1:25" ht="18.75" customHeight="1">
      <c r="A20" s="165" t="s">
        <v>27</v>
      </c>
      <c r="B20" s="166"/>
      <c r="C20" s="166"/>
      <c r="D20" s="166"/>
      <c r="E20" s="167"/>
      <c r="F20" s="253"/>
      <c r="G20" s="253"/>
      <c r="H20" s="254"/>
      <c r="I20" s="255"/>
      <c r="J20" s="253"/>
      <c r="K20" s="254"/>
      <c r="L20" s="255"/>
      <c r="M20" s="253"/>
      <c r="N20" s="254"/>
      <c r="O20" s="256">
        <f>SUM(P21:Q23)</f>
        <v>22400000</v>
      </c>
      <c r="P20" s="257"/>
      <c r="Q20" s="258"/>
      <c r="R20" s="162" t="s">
        <v>51</v>
      </c>
      <c r="S20" s="163"/>
      <c r="T20" s="163"/>
      <c r="U20" s="164"/>
      <c r="V20" s="31" t="s">
        <v>52</v>
      </c>
      <c r="W20" s="32"/>
    </row>
    <row r="21" spans="1:25" ht="18.75" customHeight="1">
      <c r="A21" s="12"/>
      <c r="B21" s="125" t="s">
        <v>28</v>
      </c>
      <c r="C21" s="125"/>
      <c r="D21" s="125"/>
      <c r="E21" s="126"/>
      <c r="F21" s="127"/>
      <c r="G21" s="127"/>
      <c r="H21" s="127"/>
      <c r="I21" s="127">
        <v>14700000</v>
      </c>
      <c r="J21" s="127"/>
      <c r="K21" s="127"/>
      <c r="L21" s="127">
        <v>3000000</v>
      </c>
      <c r="M21" s="127"/>
      <c r="N21" s="127"/>
      <c r="O21" s="13"/>
      <c r="P21" s="118">
        <f>SUM(F21:N21)</f>
        <v>17700000</v>
      </c>
      <c r="Q21" s="119"/>
      <c r="R21" s="139" t="s">
        <v>53</v>
      </c>
      <c r="S21" s="140"/>
      <c r="T21" s="140"/>
      <c r="U21" s="141"/>
      <c r="V21" s="160" t="s">
        <v>54</v>
      </c>
      <c r="W21" s="124"/>
      <c r="X21" s="14"/>
      <c r="Y21" s="14"/>
    </row>
    <row r="22" spans="1:25" ht="18.75" customHeight="1">
      <c r="A22" s="12"/>
      <c r="B22" s="125" t="s">
        <v>29</v>
      </c>
      <c r="C22" s="125"/>
      <c r="D22" s="125"/>
      <c r="E22" s="126"/>
      <c r="F22" s="127">
        <v>1500000</v>
      </c>
      <c r="G22" s="127"/>
      <c r="H22" s="127"/>
      <c r="I22" s="127">
        <v>2000000</v>
      </c>
      <c r="J22" s="127"/>
      <c r="K22" s="127"/>
      <c r="L22" s="127">
        <v>1200000</v>
      </c>
      <c r="M22" s="127"/>
      <c r="N22" s="127"/>
      <c r="O22" s="15"/>
      <c r="P22" s="118">
        <f t="shared" ref="P22:P23" si="0">SUM(F22:N22)</f>
        <v>4700000</v>
      </c>
      <c r="Q22" s="119"/>
      <c r="R22" s="139" t="s">
        <v>55</v>
      </c>
      <c r="S22" s="140"/>
      <c r="T22" s="140"/>
      <c r="U22" s="141"/>
      <c r="V22" s="160" t="s">
        <v>56</v>
      </c>
      <c r="W22" s="161"/>
      <c r="X22" s="14"/>
      <c r="Y22" s="14"/>
    </row>
    <row r="23" spans="1:25" ht="18.75" customHeight="1">
      <c r="A23" s="12"/>
      <c r="B23" s="125"/>
      <c r="C23" s="125"/>
      <c r="D23" s="125"/>
      <c r="E23" s="126"/>
      <c r="F23" s="127"/>
      <c r="G23" s="127"/>
      <c r="H23" s="127"/>
      <c r="I23" s="127"/>
      <c r="J23" s="127"/>
      <c r="K23" s="127"/>
      <c r="L23" s="127"/>
      <c r="M23" s="127"/>
      <c r="N23" s="127"/>
      <c r="O23" s="15"/>
      <c r="P23" s="118">
        <f t="shared" si="0"/>
        <v>0</v>
      </c>
      <c r="Q23" s="119"/>
      <c r="R23" s="157"/>
      <c r="S23" s="158"/>
      <c r="T23" s="158"/>
      <c r="U23" s="159"/>
      <c r="V23" s="123"/>
      <c r="W23" s="151"/>
      <c r="X23" s="14"/>
      <c r="Y23" s="14"/>
    </row>
    <row r="24" spans="1:25" ht="18.75" customHeight="1">
      <c r="A24" s="12"/>
      <c r="B24" s="125"/>
      <c r="C24" s="125"/>
      <c r="D24" s="125"/>
      <c r="E24" s="126"/>
      <c r="F24" s="127"/>
      <c r="G24" s="127"/>
      <c r="H24" s="127"/>
      <c r="I24" s="127"/>
      <c r="J24" s="127"/>
      <c r="K24" s="127"/>
      <c r="L24" s="127"/>
      <c r="M24" s="127"/>
      <c r="N24" s="127"/>
      <c r="O24" s="13"/>
      <c r="P24" s="45"/>
      <c r="Q24" s="28"/>
      <c r="R24" s="152"/>
      <c r="S24" s="153"/>
      <c r="T24" s="153"/>
      <c r="U24" s="154"/>
      <c r="V24" s="155"/>
      <c r="W24" s="156"/>
      <c r="X24" s="14"/>
      <c r="Y24" s="14"/>
    </row>
    <row r="25" spans="1:25" ht="18.75" customHeight="1">
      <c r="A25" s="145" t="s">
        <v>30</v>
      </c>
      <c r="B25" s="146"/>
      <c r="C25" s="146"/>
      <c r="D25" s="146"/>
      <c r="E25" s="147"/>
      <c r="F25" s="127"/>
      <c r="G25" s="127"/>
      <c r="H25" s="127"/>
      <c r="I25" s="127"/>
      <c r="J25" s="127"/>
      <c r="K25" s="127"/>
      <c r="L25" s="127"/>
      <c r="M25" s="127"/>
      <c r="N25" s="127"/>
      <c r="O25" s="134">
        <f>SUM(P26:Q28)</f>
        <v>49500000</v>
      </c>
      <c r="P25" s="135"/>
      <c r="Q25" s="136"/>
      <c r="R25" s="148" t="s">
        <v>57</v>
      </c>
      <c r="S25" s="149"/>
      <c r="T25" s="149"/>
      <c r="U25" s="150"/>
      <c r="V25" s="46" t="s">
        <v>58</v>
      </c>
      <c r="W25" s="16"/>
      <c r="X25" s="14"/>
      <c r="Y25" s="14"/>
    </row>
    <row r="26" spans="1:25" ht="18.75" customHeight="1">
      <c r="A26" s="12"/>
      <c r="B26" s="125" t="s">
        <v>31</v>
      </c>
      <c r="C26" s="125"/>
      <c r="D26" s="125"/>
      <c r="E26" s="126"/>
      <c r="F26" s="127">
        <v>2500000</v>
      </c>
      <c r="G26" s="127"/>
      <c r="H26" s="127"/>
      <c r="I26" s="127">
        <v>30000000</v>
      </c>
      <c r="J26" s="127"/>
      <c r="K26" s="127"/>
      <c r="L26" s="127"/>
      <c r="M26" s="127"/>
      <c r="N26" s="127"/>
      <c r="O26" s="13"/>
      <c r="P26" s="118">
        <f t="shared" ref="P26:P28" si="1">SUM(F26:N26)</f>
        <v>32500000</v>
      </c>
      <c r="Q26" s="119"/>
      <c r="R26" s="142" t="s">
        <v>59</v>
      </c>
      <c r="S26" s="143"/>
      <c r="T26" s="143"/>
      <c r="U26" s="144"/>
      <c r="V26" s="123" t="s">
        <v>60</v>
      </c>
      <c r="W26" s="124"/>
      <c r="X26" s="14"/>
      <c r="Y26" s="14"/>
    </row>
    <row r="27" spans="1:25" ht="18.75" customHeight="1">
      <c r="A27" s="12"/>
      <c r="B27" s="125" t="s">
        <v>31</v>
      </c>
      <c r="C27" s="125"/>
      <c r="D27" s="125"/>
      <c r="E27" s="126"/>
      <c r="F27" s="127"/>
      <c r="G27" s="127"/>
      <c r="H27" s="127"/>
      <c r="I27" s="127">
        <v>15000000</v>
      </c>
      <c r="J27" s="127"/>
      <c r="K27" s="127"/>
      <c r="L27" s="127">
        <v>2000000</v>
      </c>
      <c r="M27" s="127"/>
      <c r="N27" s="127"/>
      <c r="O27" s="13"/>
      <c r="P27" s="118">
        <f t="shared" si="1"/>
        <v>17000000</v>
      </c>
      <c r="Q27" s="119"/>
      <c r="R27" s="142" t="s">
        <v>61</v>
      </c>
      <c r="S27" s="143"/>
      <c r="T27" s="143"/>
      <c r="U27" s="144"/>
      <c r="V27" s="123" t="s">
        <v>62</v>
      </c>
      <c r="W27" s="124"/>
      <c r="X27" s="14"/>
      <c r="Y27" s="14"/>
    </row>
    <row r="28" spans="1:25" ht="18.75" customHeight="1">
      <c r="A28" s="12"/>
      <c r="B28" s="125"/>
      <c r="C28" s="125"/>
      <c r="D28" s="125"/>
      <c r="E28" s="126"/>
      <c r="F28" s="127"/>
      <c r="G28" s="127"/>
      <c r="H28" s="127"/>
      <c r="I28" s="127"/>
      <c r="J28" s="127"/>
      <c r="K28" s="127"/>
      <c r="L28" s="127"/>
      <c r="M28" s="127"/>
      <c r="N28" s="127"/>
      <c r="O28" s="13"/>
      <c r="P28" s="118">
        <f t="shared" si="1"/>
        <v>0</v>
      </c>
      <c r="Q28" s="119"/>
      <c r="R28" s="139"/>
      <c r="S28" s="140"/>
      <c r="T28" s="140"/>
      <c r="U28" s="141"/>
      <c r="V28" s="46"/>
      <c r="W28" s="16"/>
      <c r="X28" s="14"/>
      <c r="Y28" s="14"/>
    </row>
    <row r="29" spans="1:25" ht="18.75" customHeight="1">
      <c r="A29" s="12"/>
      <c r="B29" s="125"/>
      <c r="C29" s="125"/>
      <c r="D29" s="125"/>
      <c r="E29" s="126"/>
      <c r="F29" s="127"/>
      <c r="G29" s="127"/>
      <c r="H29" s="127"/>
      <c r="I29" s="127"/>
      <c r="J29" s="127"/>
      <c r="K29" s="127"/>
      <c r="L29" s="127"/>
      <c r="M29" s="127"/>
      <c r="N29" s="127"/>
      <c r="O29" s="13"/>
      <c r="P29" s="45"/>
      <c r="Q29" s="28"/>
      <c r="R29" s="139"/>
      <c r="S29" s="140"/>
      <c r="T29" s="140"/>
      <c r="U29" s="141"/>
      <c r="V29" s="137"/>
      <c r="W29" s="138"/>
      <c r="X29" s="14"/>
      <c r="Y29" s="14"/>
    </row>
    <row r="30" spans="1:25" ht="18.75" customHeight="1">
      <c r="A30" s="131" t="s">
        <v>32</v>
      </c>
      <c r="B30" s="132"/>
      <c r="C30" s="132"/>
      <c r="D30" s="132"/>
      <c r="E30" s="133"/>
      <c r="F30" s="127"/>
      <c r="G30" s="127"/>
      <c r="H30" s="127"/>
      <c r="I30" s="127"/>
      <c r="J30" s="127"/>
      <c r="K30" s="127"/>
      <c r="L30" s="127"/>
      <c r="M30" s="127"/>
      <c r="N30" s="127"/>
      <c r="O30" s="134">
        <f>SUM(P31:Q33)</f>
        <v>10214000</v>
      </c>
      <c r="P30" s="135"/>
      <c r="Q30" s="136"/>
      <c r="R30" s="128" t="s">
        <v>63</v>
      </c>
      <c r="S30" s="129"/>
      <c r="T30" s="129"/>
      <c r="U30" s="130"/>
      <c r="V30" s="46" t="s">
        <v>64</v>
      </c>
      <c r="W30" s="16"/>
      <c r="X30" s="14"/>
      <c r="Y30" s="14"/>
    </row>
    <row r="31" spans="1:25" ht="18.75" customHeight="1">
      <c r="A31" s="12"/>
      <c r="B31" s="125" t="s">
        <v>79</v>
      </c>
      <c r="C31" s="125"/>
      <c r="D31" s="125"/>
      <c r="E31" s="126"/>
      <c r="F31" s="127">
        <v>1589000</v>
      </c>
      <c r="G31" s="127"/>
      <c r="H31" s="127"/>
      <c r="I31" s="127">
        <v>3250000</v>
      </c>
      <c r="J31" s="127"/>
      <c r="K31" s="127"/>
      <c r="L31" s="127">
        <v>2893000</v>
      </c>
      <c r="M31" s="127"/>
      <c r="N31" s="127"/>
      <c r="O31" s="13"/>
      <c r="P31" s="118">
        <f t="shared" ref="P31:P33" si="2">SUM(F31:N31)</f>
        <v>7732000</v>
      </c>
      <c r="Q31" s="119"/>
      <c r="R31" s="128" t="s">
        <v>80</v>
      </c>
      <c r="S31" s="129"/>
      <c r="T31" s="129"/>
      <c r="U31" s="130"/>
      <c r="V31" s="123" t="s">
        <v>66</v>
      </c>
      <c r="W31" s="124"/>
      <c r="X31" s="14"/>
      <c r="Y31" s="14"/>
    </row>
    <row r="32" spans="1:25" ht="18.75" customHeight="1">
      <c r="A32" s="12"/>
      <c r="B32" s="125" t="s">
        <v>33</v>
      </c>
      <c r="C32" s="125"/>
      <c r="D32" s="125"/>
      <c r="E32" s="126"/>
      <c r="F32" s="127">
        <v>780000</v>
      </c>
      <c r="G32" s="127"/>
      <c r="H32" s="127"/>
      <c r="I32" s="127">
        <v>859000</v>
      </c>
      <c r="J32" s="127"/>
      <c r="K32" s="127"/>
      <c r="L32" s="127">
        <v>243000</v>
      </c>
      <c r="M32" s="127"/>
      <c r="N32" s="127"/>
      <c r="O32" s="13"/>
      <c r="P32" s="118">
        <f t="shared" si="2"/>
        <v>1882000</v>
      </c>
      <c r="Q32" s="119"/>
      <c r="R32" s="128" t="s">
        <v>67</v>
      </c>
      <c r="S32" s="129"/>
      <c r="T32" s="129"/>
      <c r="U32" s="130"/>
      <c r="V32" s="123" t="s">
        <v>68</v>
      </c>
      <c r="W32" s="124"/>
      <c r="X32" s="14"/>
      <c r="Y32" s="14"/>
    </row>
    <row r="33" spans="1:30" ht="18.75" customHeight="1">
      <c r="A33" s="12"/>
      <c r="B33" s="125" t="s">
        <v>34</v>
      </c>
      <c r="C33" s="125"/>
      <c r="D33" s="125"/>
      <c r="E33" s="126"/>
      <c r="F33" s="127">
        <v>300000</v>
      </c>
      <c r="G33" s="127"/>
      <c r="H33" s="127"/>
      <c r="I33" s="127"/>
      <c r="J33" s="127"/>
      <c r="K33" s="127"/>
      <c r="L33" s="127">
        <v>300000</v>
      </c>
      <c r="M33" s="127"/>
      <c r="N33" s="127"/>
      <c r="O33" s="13"/>
      <c r="P33" s="118">
        <f t="shared" si="2"/>
        <v>600000</v>
      </c>
      <c r="Q33" s="119"/>
      <c r="R33" s="128" t="s">
        <v>69</v>
      </c>
      <c r="S33" s="129"/>
      <c r="T33" s="129"/>
      <c r="U33" s="130"/>
      <c r="V33" s="137" t="s">
        <v>70</v>
      </c>
      <c r="W33" s="138"/>
      <c r="X33" s="48"/>
      <c r="Y33" s="48"/>
    </row>
    <row r="34" spans="1:30" ht="18.75" customHeight="1">
      <c r="A34" s="12"/>
      <c r="C34" s="125"/>
      <c r="D34" s="125"/>
      <c r="E34" s="126"/>
      <c r="F34" s="127"/>
      <c r="G34" s="127"/>
      <c r="H34" s="127"/>
      <c r="I34" s="127"/>
      <c r="J34" s="127"/>
      <c r="K34" s="127"/>
      <c r="L34" s="127"/>
      <c r="M34" s="127"/>
      <c r="N34" s="127"/>
      <c r="O34" s="13"/>
      <c r="P34" s="45"/>
      <c r="Q34" s="28"/>
      <c r="R34" s="128"/>
      <c r="S34" s="129"/>
      <c r="T34" s="129"/>
      <c r="U34" s="130"/>
      <c r="V34" s="123"/>
      <c r="W34" s="124"/>
      <c r="X34" s="48"/>
      <c r="Y34" s="48"/>
    </row>
    <row r="35" spans="1:30" ht="18.75" customHeight="1">
      <c r="A35" s="131" t="s">
        <v>35</v>
      </c>
      <c r="B35" s="132"/>
      <c r="C35" s="132"/>
      <c r="D35" s="132"/>
      <c r="E35" s="133"/>
      <c r="F35" s="127"/>
      <c r="G35" s="127"/>
      <c r="H35" s="127"/>
      <c r="I35" s="127"/>
      <c r="J35" s="127"/>
      <c r="K35" s="127"/>
      <c r="L35" s="127"/>
      <c r="M35" s="127"/>
      <c r="N35" s="127"/>
      <c r="O35" s="134">
        <f>SUM(P36:Q38)</f>
        <v>538000</v>
      </c>
      <c r="P35" s="135"/>
      <c r="Q35" s="136"/>
      <c r="R35" s="128" t="s">
        <v>71</v>
      </c>
      <c r="S35" s="129"/>
      <c r="T35" s="129"/>
      <c r="U35" s="130"/>
      <c r="V35" s="123" t="s">
        <v>72</v>
      </c>
      <c r="W35" s="124"/>
      <c r="X35" s="48"/>
      <c r="Y35" s="48"/>
    </row>
    <row r="36" spans="1:30" ht="18.75" customHeight="1">
      <c r="A36" s="12"/>
      <c r="B36" s="125" t="s">
        <v>36</v>
      </c>
      <c r="C36" s="125"/>
      <c r="D36" s="125"/>
      <c r="E36" s="126"/>
      <c r="F36" s="127">
        <v>135000</v>
      </c>
      <c r="G36" s="127"/>
      <c r="H36" s="127"/>
      <c r="I36" s="127">
        <v>247000</v>
      </c>
      <c r="J36" s="127"/>
      <c r="K36" s="127"/>
      <c r="L36" s="127">
        <v>156000</v>
      </c>
      <c r="M36" s="127"/>
      <c r="N36" s="127"/>
      <c r="O36" s="13"/>
      <c r="P36" s="118">
        <f t="shared" ref="P36:P37" si="3">SUM(F36:N36)</f>
        <v>538000</v>
      </c>
      <c r="Q36" s="119"/>
      <c r="R36" s="128" t="s">
        <v>65</v>
      </c>
      <c r="S36" s="129"/>
      <c r="T36" s="129"/>
      <c r="U36" s="130"/>
      <c r="V36" s="46" t="s">
        <v>73</v>
      </c>
      <c r="W36" s="16"/>
      <c r="X36" s="48"/>
      <c r="Y36" s="48"/>
    </row>
    <row r="37" spans="1:30" ht="18.75" customHeight="1">
      <c r="A37" s="17"/>
      <c r="B37" s="116"/>
      <c r="C37" s="116"/>
      <c r="D37" s="116"/>
      <c r="E37" s="117"/>
      <c r="F37" s="106"/>
      <c r="G37" s="107"/>
      <c r="H37" s="107"/>
      <c r="I37" s="107"/>
      <c r="J37" s="107"/>
      <c r="K37" s="107"/>
      <c r="L37" s="107"/>
      <c r="M37" s="107"/>
      <c r="N37" s="107"/>
      <c r="O37" s="13"/>
      <c r="P37" s="118">
        <f t="shared" si="3"/>
        <v>0</v>
      </c>
      <c r="Q37" s="119"/>
      <c r="R37" s="120"/>
      <c r="S37" s="121"/>
      <c r="T37" s="121"/>
      <c r="U37" s="122"/>
      <c r="V37" s="18"/>
      <c r="W37" s="19"/>
      <c r="X37" s="48"/>
      <c r="Y37" s="48"/>
    </row>
    <row r="38" spans="1:30" ht="27" customHeight="1">
      <c r="A38" s="20"/>
      <c r="B38" s="21"/>
      <c r="C38" s="21"/>
      <c r="D38" s="21"/>
      <c r="E38" s="22"/>
      <c r="F38" s="99"/>
      <c r="G38" s="99"/>
      <c r="H38" s="100"/>
      <c r="I38" s="101"/>
      <c r="J38" s="99"/>
      <c r="K38" s="100"/>
      <c r="L38" s="101"/>
      <c r="M38" s="99"/>
      <c r="N38" s="100"/>
      <c r="O38" s="29"/>
      <c r="P38" s="30"/>
      <c r="Q38" s="30"/>
      <c r="R38" s="23" t="s">
        <v>37</v>
      </c>
      <c r="S38" s="24"/>
      <c r="T38" s="18"/>
      <c r="U38" s="33"/>
      <c r="V38" s="24"/>
      <c r="W38" s="34"/>
      <c r="Z38" s="1" t="s">
        <v>38</v>
      </c>
      <c r="AA38" s="1">
        <v>9.1999999999999998E-3</v>
      </c>
    </row>
    <row r="39" spans="1:30" ht="37.5" customHeight="1">
      <c r="A39" s="259" t="s">
        <v>74</v>
      </c>
      <c r="B39" s="260"/>
      <c r="C39" s="261"/>
      <c r="D39" s="261"/>
      <c r="E39" s="261"/>
      <c r="F39" s="105">
        <f>SUM(F20:H38)</f>
        <v>6804000</v>
      </c>
      <c r="G39" s="106"/>
      <c r="H39" s="107"/>
      <c r="I39" s="108">
        <f t="shared" ref="I39" si="4">SUM(I20:K38)</f>
        <v>66056000</v>
      </c>
      <c r="J39" s="109"/>
      <c r="K39" s="110"/>
      <c r="L39" s="108">
        <f t="shared" ref="L39" si="5">SUM(L20:N38)</f>
        <v>9792000</v>
      </c>
      <c r="M39" s="109"/>
      <c r="N39" s="110"/>
      <c r="O39" s="54">
        <f>SUM(O20:O38)</f>
        <v>82652000</v>
      </c>
      <c r="P39" s="55"/>
      <c r="Q39" s="56"/>
      <c r="R39" s="35" t="s">
        <v>75</v>
      </c>
      <c r="S39" s="25"/>
      <c r="T39" s="25"/>
      <c r="U39" s="25"/>
      <c r="V39" s="25"/>
      <c r="W39" s="26"/>
      <c r="Z39" s="27"/>
    </row>
    <row r="40" spans="1:30" ht="18.75" customHeight="1">
      <c r="A40" s="262" t="s">
        <v>40</v>
      </c>
      <c r="B40" s="263"/>
      <c r="C40" s="263"/>
      <c r="D40" s="263"/>
      <c r="E40" s="263"/>
      <c r="F40" s="58"/>
      <c r="G40" s="58"/>
      <c r="H40" s="58"/>
      <c r="I40" s="58"/>
      <c r="J40" s="58"/>
      <c r="K40" s="58"/>
      <c r="L40" s="58"/>
      <c r="M40" s="58"/>
      <c r="N40" s="58"/>
      <c r="O40" s="58"/>
      <c r="P40" s="58"/>
      <c r="Q40" s="58"/>
      <c r="R40" s="59" t="s">
        <v>41</v>
      </c>
      <c r="S40" s="60"/>
      <c r="T40" s="60"/>
      <c r="U40" s="60"/>
      <c r="V40" s="60"/>
      <c r="W40" s="61"/>
    </row>
    <row r="41" spans="1:30" ht="18.75" customHeight="1">
      <c r="A41" s="245"/>
      <c r="B41" s="246"/>
      <c r="C41" s="246"/>
      <c r="D41" s="246"/>
      <c r="E41" s="246"/>
      <c r="F41" s="62" t="s">
        <v>23</v>
      </c>
      <c r="G41" s="63"/>
      <c r="H41" s="64"/>
      <c r="I41" s="65" t="s">
        <v>24</v>
      </c>
      <c r="J41" s="66"/>
      <c r="K41" s="67"/>
      <c r="L41" s="65" t="s">
        <v>50</v>
      </c>
      <c r="M41" s="66"/>
      <c r="N41" s="67"/>
      <c r="O41" s="68" t="s">
        <v>26</v>
      </c>
      <c r="P41" s="69"/>
      <c r="Q41" s="70"/>
      <c r="R41" s="71"/>
      <c r="S41" s="71"/>
      <c r="T41" s="71"/>
      <c r="U41" s="71"/>
      <c r="V41" s="71"/>
      <c r="W41" s="72"/>
    </row>
    <row r="42" spans="1:30" ht="18.75" customHeight="1">
      <c r="A42" s="38"/>
      <c r="B42" s="77" t="s">
        <v>42</v>
      </c>
      <c r="C42" s="77"/>
      <c r="D42" s="77"/>
      <c r="E42" s="77"/>
      <c r="F42" s="91"/>
      <c r="G42" s="92"/>
      <c r="H42" s="93"/>
      <c r="I42" s="94"/>
      <c r="J42" s="95"/>
      <c r="K42" s="96"/>
      <c r="L42" s="94"/>
      <c r="M42" s="95"/>
      <c r="N42" s="96"/>
      <c r="O42" s="97"/>
      <c r="P42" s="92"/>
      <c r="Q42" s="98"/>
      <c r="R42" s="73"/>
      <c r="S42" s="73"/>
      <c r="T42" s="73"/>
      <c r="U42" s="73"/>
      <c r="V42" s="73"/>
      <c r="W42" s="74"/>
    </row>
    <row r="43" spans="1:30" ht="18.75" customHeight="1">
      <c r="A43" s="38"/>
      <c r="B43" s="77" t="s">
        <v>43</v>
      </c>
      <c r="C43" s="77"/>
      <c r="D43" s="77"/>
      <c r="E43" s="77"/>
      <c r="F43" s="111">
        <f>MIN(F39,F42)</f>
        <v>6804000</v>
      </c>
      <c r="G43" s="112"/>
      <c r="H43" s="113"/>
      <c r="I43" s="112">
        <f>MIN(I39,I42)</f>
        <v>66056000</v>
      </c>
      <c r="J43" s="112"/>
      <c r="K43" s="113"/>
      <c r="L43" s="87">
        <f>MIN(L39,L42)</f>
        <v>9792000</v>
      </c>
      <c r="M43" s="85"/>
      <c r="N43" s="86"/>
      <c r="O43" s="114">
        <f t="shared" ref="O43" si="6">SUM(F43:N43)</f>
        <v>82652000</v>
      </c>
      <c r="P43" s="112"/>
      <c r="Q43" s="115"/>
      <c r="R43" s="73"/>
      <c r="S43" s="73"/>
      <c r="T43" s="73"/>
      <c r="U43" s="73"/>
      <c r="V43" s="73"/>
      <c r="W43" s="74"/>
    </row>
    <row r="44" spans="1:30" ht="18.75" customHeight="1">
      <c r="A44" s="264" t="s">
        <v>76</v>
      </c>
      <c r="B44" s="83"/>
      <c r="C44" s="83"/>
      <c r="D44" s="83"/>
      <c r="E44" s="83"/>
      <c r="F44" s="84">
        <f>INT(F43*$T14)</f>
        <v>4536000</v>
      </c>
      <c r="G44" s="85"/>
      <c r="H44" s="86"/>
      <c r="I44" s="85">
        <f>INT(I43*$T14)</f>
        <v>44037333</v>
      </c>
      <c r="J44" s="85"/>
      <c r="K44" s="86"/>
      <c r="L44" s="87">
        <f>O44-(F44+I44)</f>
        <v>6528000</v>
      </c>
      <c r="M44" s="85"/>
      <c r="N44" s="86"/>
      <c r="O44" s="85">
        <f>INT(O43*$T14)</f>
        <v>55101333</v>
      </c>
      <c r="P44" s="85"/>
      <c r="Q44" s="88"/>
      <c r="R44" s="73"/>
      <c r="S44" s="73"/>
      <c r="T44" s="73"/>
      <c r="U44" s="73"/>
      <c r="V44" s="73"/>
      <c r="W44" s="74"/>
    </row>
    <row r="45" spans="1:30" ht="31.5" customHeight="1" thickBot="1">
      <c r="A45" s="265" t="s">
        <v>77</v>
      </c>
      <c r="B45" s="266"/>
      <c r="C45" s="266"/>
      <c r="D45" s="266"/>
      <c r="E45" s="266"/>
      <c r="F45" s="78">
        <f>IF(F44=0,"エラー[1年目が0円]",F44)</f>
        <v>4536000</v>
      </c>
      <c r="G45" s="79"/>
      <c r="H45" s="80"/>
      <c r="I45" s="79">
        <f>IF(F44=0,IF(L44=0,0,"エラー[2年目0円]"),I44)</f>
        <v>44037333</v>
      </c>
      <c r="J45" s="79"/>
      <c r="K45" s="80"/>
      <c r="L45" s="79">
        <f>IF(L44=0,0,L44)</f>
        <v>6528000</v>
      </c>
      <c r="M45" s="79"/>
      <c r="N45" s="80"/>
      <c r="O45" s="79">
        <f>ROUNDDOWN(O44,-3)</f>
        <v>55101000</v>
      </c>
      <c r="P45" s="79"/>
      <c r="Q45" s="81"/>
      <c r="R45" s="75"/>
      <c r="S45" s="75"/>
      <c r="T45" s="75"/>
      <c r="U45" s="75"/>
      <c r="V45" s="75"/>
      <c r="W45" s="76"/>
    </row>
    <row r="46" spans="1:30" ht="18.75" customHeight="1">
      <c r="A46" s="3" t="s">
        <v>46</v>
      </c>
      <c r="B46" s="3" t="s">
        <v>47</v>
      </c>
    </row>
    <row r="47" spans="1:30" s="3" customFormat="1" ht="18.75" customHeight="1">
      <c r="A47" s="3" t="s">
        <v>48</v>
      </c>
      <c r="B47" s="3" t="s">
        <v>49</v>
      </c>
      <c r="C47" s="1"/>
      <c r="D47" s="1"/>
      <c r="X47" s="1"/>
      <c r="Y47" s="1"/>
      <c r="Z47" s="1"/>
      <c r="AA47" s="1"/>
      <c r="AB47" s="1"/>
      <c r="AC47" s="1"/>
      <c r="AD47" s="1"/>
    </row>
  </sheetData>
  <mergeCells count="196">
    <mergeCell ref="R40:W40"/>
    <mergeCell ref="A41:E41"/>
    <mergeCell ref="F41:H41"/>
    <mergeCell ref="I41:K41"/>
    <mergeCell ref="L41:N41"/>
    <mergeCell ref="O41:Q41"/>
    <mergeCell ref="R41:W45"/>
    <mergeCell ref="F42:H42"/>
    <mergeCell ref="I42:K42"/>
    <mergeCell ref="F45:H45"/>
    <mergeCell ref="I45:K45"/>
    <mergeCell ref="A44:E44"/>
    <mergeCell ref="F44:H44"/>
    <mergeCell ref="A45:E45"/>
    <mergeCell ref="F43:H43"/>
    <mergeCell ref="P33:Q33"/>
    <mergeCell ref="F32:H32"/>
    <mergeCell ref="I32:K32"/>
    <mergeCell ref="L32:N32"/>
    <mergeCell ref="B36:E36"/>
    <mergeCell ref="V33:W33"/>
    <mergeCell ref="R34:U34"/>
    <mergeCell ref="V34:W34"/>
    <mergeCell ref="R33:U33"/>
    <mergeCell ref="R32:U32"/>
    <mergeCell ref="V32:W32"/>
    <mergeCell ref="F36:H36"/>
    <mergeCell ref="F35:H35"/>
    <mergeCell ref="L35:N35"/>
    <mergeCell ref="O35:Q35"/>
    <mergeCell ref="R35:U35"/>
    <mergeCell ref="D11:H11"/>
    <mergeCell ref="D12:G12"/>
    <mergeCell ref="D13:H13"/>
    <mergeCell ref="I13:M13"/>
    <mergeCell ref="N13:R13"/>
    <mergeCell ref="S13:W13"/>
    <mergeCell ref="I14:M15"/>
    <mergeCell ref="N14:R15"/>
    <mergeCell ref="T14:U14"/>
    <mergeCell ref="S15:W15"/>
    <mergeCell ref="I11:M11"/>
    <mergeCell ref="I31:K31"/>
    <mergeCell ref="L31:N31"/>
    <mergeCell ref="P31:Q31"/>
    <mergeCell ref="R31:U31"/>
    <mergeCell ref="S9:W9"/>
    <mergeCell ref="I10:M10"/>
    <mergeCell ref="V31:W31"/>
    <mergeCell ref="N10:R10"/>
    <mergeCell ref="S10:W10"/>
    <mergeCell ref="S16:V16"/>
    <mergeCell ref="D14:H14"/>
    <mergeCell ref="D15:H15"/>
    <mergeCell ref="D16:G16"/>
    <mergeCell ref="B21:E21"/>
    <mergeCell ref="B22:E22"/>
    <mergeCell ref="B23:E23"/>
    <mergeCell ref="I16:L16"/>
    <mergeCell ref="N16:Q16"/>
    <mergeCell ref="A35:E35"/>
    <mergeCell ref="C34:E34"/>
    <mergeCell ref="F34:H34"/>
    <mergeCell ref="I34:K34"/>
    <mergeCell ref="L34:N34"/>
    <mergeCell ref="B33:E33"/>
    <mergeCell ref="F33:H33"/>
    <mergeCell ref="I33:K33"/>
    <mergeCell ref="L33:N33"/>
    <mergeCell ref="P32:Q32"/>
    <mergeCell ref="A9:C16"/>
    <mergeCell ref="D9:H9"/>
    <mergeCell ref="D10:H10"/>
    <mergeCell ref="B31:E31"/>
    <mergeCell ref="B32:E32"/>
    <mergeCell ref="F31:H31"/>
    <mergeCell ref="N11:R11"/>
    <mergeCell ref="S11:W11"/>
    <mergeCell ref="I12:L12"/>
    <mergeCell ref="N12:Q12"/>
    <mergeCell ref="S12:V12"/>
    <mergeCell ref="I9:M9"/>
    <mergeCell ref="N9:R9"/>
    <mergeCell ref="L45:N45"/>
    <mergeCell ref="O45:Q45"/>
    <mergeCell ref="I44:K44"/>
    <mergeCell ref="L44:N44"/>
    <mergeCell ref="O44:Q44"/>
    <mergeCell ref="L42:N42"/>
    <mergeCell ref="O42:Q42"/>
    <mergeCell ref="I43:K43"/>
    <mergeCell ref="L43:N43"/>
    <mergeCell ref="O43:Q43"/>
    <mergeCell ref="R37:U37"/>
    <mergeCell ref="V35:W35"/>
    <mergeCell ref="I36:K36"/>
    <mergeCell ref="L36:N36"/>
    <mergeCell ref="P36:Q36"/>
    <mergeCell ref="R36:U36"/>
    <mergeCell ref="I35:K35"/>
    <mergeCell ref="A39:E39"/>
    <mergeCell ref="F39:H39"/>
    <mergeCell ref="I39:K39"/>
    <mergeCell ref="L39:N39"/>
    <mergeCell ref="O39:Q39"/>
    <mergeCell ref="A40:Q40"/>
    <mergeCell ref="F37:H37"/>
    <mergeCell ref="I37:K37"/>
    <mergeCell ref="L37:N37"/>
    <mergeCell ref="P37:Q37"/>
    <mergeCell ref="F38:H38"/>
    <mergeCell ref="I38:K38"/>
    <mergeCell ref="L38:N38"/>
    <mergeCell ref="B37:E37"/>
    <mergeCell ref="A30:E30"/>
    <mergeCell ref="F30:H30"/>
    <mergeCell ref="I30:K30"/>
    <mergeCell ref="L30:N30"/>
    <mergeCell ref="O30:Q30"/>
    <mergeCell ref="R30:U30"/>
    <mergeCell ref="F29:H29"/>
    <mergeCell ref="I29:K29"/>
    <mergeCell ref="L29:N29"/>
    <mergeCell ref="R29:U29"/>
    <mergeCell ref="V29:W29"/>
    <mergeCell ref="B29:E29"/>
    <mergeCell ref="F28:H28"/>
    <mergeCell ref="I28:K28"/>
    <mergeCell ref="L28:N28"/>
    <mergeCell ref="P28:Q28"/>
    <mergeCell ref="R28:U28"/>
    <mergeCell ref="B28:E28"/>
    <mergeCell ref="V26:W26"/>
    <mergeCell ref="F27:H27"/>
    <mergeCell ref="I27:K27"/>
    <mergeCell ref="L27:N27"/>
    <mergeCell ref="P27:Q27"/>
    <mergeCell ref="R27:U27"/>
    <mergeCell ref="V27:W27"/>
    <mergeCell ref="B26:E26"/>
    <mergeCell ref="B27:E27"/>
    <mergeCell ref="F26:H26"/>
    <mergeCell ref="I26:K26"/>
    <mergeCell ref="L26:N26"/>
    <mergeCell ref="P26:Q26"/>
    <mergeCell ref="R26:U26"/>
    <mergeCell ref="V23:W23"/>
    <mergeCell ref="F24:H24"/>
    <mergeCell ref="I24:K24"/>
    <mergeCell ref="L24:N24"/>
    <mergeCell ref="R24:U24"/>
    <mergeCell ref="V24:W24"/>
    <mergeCell ref="B24:E24"/>
    <mergeCell ref="F23:H23"/>
    <mergeCell ref="I23:K23"/>
    <mergeCell ref="L23:N23"/>
    <mergeCell ref="P23:Q23"/>
    <mergeCell ref="R23:U23"/>
    <mergeCell ref="I20:K20"/>
    <mergeCell ref="L20:N20"/>
    <mergeCell ref="O20:Q20"/>
    <mergeCell ref="R20:U20"/>
    <mergeCell ref="I22:K22"/>
    <mergeCell ref="L22:N22"/>
    <mergeCell ref="A25:E25"/>
    <mergeCell ref="F25:H25"/>
    <mergeCell ref="I25:K25"/>
    <mergeCell ref="L25:N25"/>
    <mergeCell ref="O25:Q25"/>
    <mergeCell ref="R25:U25"/>
    <mergeCell ref="P22:Q22"/>
    <mergeCell ref="F22:H22"/>
    <mergeCell ref="A4:W5"/>
    <mergeCell ref="I8:N8"/>
    <mergeCell ref="R8:U8"/>
    <mergeCell ref="B42:E42"/>
    <mergeCell ref="B43:E43"/>
    <mergeCell ref="A17:W17"/>
    <mergeCell ref="A18:E19"/>
    <mergeCell ref="F18:Q18"/>
    <mergeCell ref="R18:U19"/>
    <mergeCell ref="V18:W19"/>
    <mergeCell ref="F19:H19"/>
    <mergeCell ref="I19:K19"/>
    <mergeCell ref="L19:N19"/>
    <mergeCell ref="O19:Q19"/>
    <mergeCell ref="V21:W21"/>
    <mergeCell ref="R22:U22"/>
    <mergeCell ref="V22:W22"/>
    <mergeCell ref="F21:H21"/>
    <mergeCell ref="I21:K21"/>
    <mergeCell ref="L21:N21"/>
    <mergeCell ref="P21:Q21"/>
    <mergeCell ref="R21:U21"/>
    <mergeCell ref="A20:E20"/>
    <mergeCell ref="F20:H20"/>
  </mergeCells>
  <phoneticPr fontId="2"/>
  <dataValidations count="3">
    <dataValidation type="list" allowBlank="1" showInputMessage="1" showErrorMessage="1" sqref="H2:M3 Q3:R3" xr:uid="{2F12AD33-5FEE-43D4-A118-E97AD169DB3D}">
      <formula1>$Z$4:$Z$7</formula1>
    </dataValidation>
    <dataValidation type="list" allowBlank="1" showInputMessage="1" showErrorMessage="1" sqref="V14" xr:uid="{54734411-23C6-4610-BD6A-9E029EED3C39}">
      <formula1>$AD$9:$AD$11</formula1>
    </dataValidation>
    <dataValidation type="list" allowBlank="1" showInputMessage="1" showErrorMessage="1" sqref="T14:U14" xr:uid="{8FAB42A5-A13E-4D99-9F0A-83379646971A}">
      <formula1>$Z$13:$Z$15</formula1>
    </dataValidation>
  </dataValidations>
  <printOptions horizontalCentered="1"/>
  <pageMargins left="0.5" right="0.3" top="0.74803149606299213" bottom="0.3" header="0.31496062992125984" footer="0.2"/>
  <pageSetup paperSize="9" scale="77" orientation="portrait" cellComments="asDisplayed" r:id="rId1"/>
  <ignoredErrors>
    <ignoredError sqref="L44"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0f2221721f14647080f4265105b77f4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cec06980569a068a098fa1ead18395f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B0835-677F-44D5-A5A9-5D3F1F551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F9423E-03EF-48B7-9C2A-B1C65263A365}">
  <ds:schemaRefs>
    <ds:schemaRef ds:uri="http://schemas.microsoft.com/sharepoint/v3/contenttype/forms"/>
  </ds:schemaRefs>
</ds:datastoreItem>
</file>

<file path=customXml/itemProps3.xml><?xml version="1.0" encoding="utf-8"?>
<ds:datastoreItem xmlns:ds="http://schemas.openxmlformats.org/officeDocument/2006/customXml" ds:itemID="{C6711069-1443-4D2A-A285-60C7BB6F1F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　経費内訳</vt:lpstr>
      <vt:lpstr>記入例) 様式4　経費内訳</vt:lpstr>
      <vt:lpstr>'記入例) 様式4　経費内訳'!Print_Area</vt:lpstr>
      <vt:lpstr>'様式4　経費内訳'!Print_Area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fujimoto</cp:lastModifiedBy>
  <cp:revision/>
  <dcterms:created xsi:type="dcterms:W3CDTF">2006-10-24T02:43:33Z</dcterms:created>
  <dcterms:modified xsi:type="dcterms:W3CDTF">2023-07-20T06:17:33Z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y fmtid="{D5CDD505-2E9C-101B-9397-08002B2CF9AE}" pid="3" name="AuthorIds_UIVersion_2048">
    <vt:lpwstr>24</vt:lpwstr>
  </property>
</Properties>
</file>