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02 JCM設備補助\H27年度採択\06 補助案件の公募\20_設備補助（一次）\"/>
    </mc:Choice>
  </mc:AlternateContent>
  <bookViews>
    <workbookView xWindow="0" yWindow="0" windowWidth="21570" windowHeight="10980" tabRatio="677"/>
  </bookViews>
  <sheets>
    <sheet name="別紙2" sheetId="35" r:id="rId1"/>
    <sheet name="別紙2（記載例）_" sheetId="37" r:id="rId2"/>
    <sheet name="Sheet2" sheetId="3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45_実績報告\工事進捗実績報告.xlsx" localSheetId="1">#REF!</definedName>
    <definedName name="_..\45_実績報告\工事進捗実績報告.xlsx">#REF!</definedName>
    <definedName name="__1AB16744_" localSheetId="1">#REF!</definedName>
    <definedName name="__1AB16744_">#REF!</definedName>
    <definedName name="__a655035" localSheetId="1">#REF!</definedName>
    <definedName name="__a655035">#REF!</definedName>
    <definedName name="__A65600" localSheetId="1">#REF!</definedName>
    <definedName name="__A65600">#REF!</definedName>
    <definedName name="__A65601" localSheetId="1">#REF!</definedName>
    <definedName name="__A65601">#REF!</definedName>
    <definedName name="__RAW250" localSheetId="1">#REF!</definedName>
    <definedName name="__RAW250">#REF!</definedName>
    <definedName name="_1AB16744_" localSheetId="1">#REF!</definedName>
    <definedName name="_1AB16744_">#REF!</definedName>
    <definedName name="_a655035" localSheetId="1">#REF!</definedName>
    <definedName name="_a655035">#REF!</definedName>
    <definedName name="_A65600" localSheetId="1">#REF!</definedName>
    <definedName name="_A65600">#REF!</definedName>
    <definedName name="_A65601" localSheetId="1">#REF!</definedName>
    <definedName name="_A65601">#REF!</definedName>
    <definedName name="_RAW250" localSheetId="1">#REF!</definedName>
    <definedName name="_RAW250">#REF!</definedName>
    <definedName name="AAAAA">"椭圆 3"</definedName>
    <definedName name="AB16744B" localSheetId="1">#REF!</definedName>
    <definedName name="AB16744B">#REF!</definedName>
    <definedName name="BOM" localSheetId="1">#REF!</definedName>
    <definedName name="BOM">#REF!</definedName>
    <definedName name="DDDD">[1]品号库!$A$2:$C$9845</definedName>
    <definedName name="_xlnm.Print_Area" localSheetId="0">別紙2!$A$1:$S$53</definedName>
    <definedName name="_xlnm.Print_Area" localSheetId="1">'別紙2（記載例）_'!$B$2:$S$46</definedName>
    <definedName name="q">[2]Ｑ仕掛明細ﾃﾞｰﾀ抽出!$A$1:$O$693</definedName>
    <definedName name="Ｑ仕掛明細ﾃﾞｰﾀ抽出" localSheetId="1">#REF!</definedName>
    <definedName name="Ｑ仕掛明細ﾃﾞｰﾀ抽出">#REF!</definedName>
    <definedName name="ｓｄｓｄ" localSheetId="1">#REF!</definedName>
    <definedName name="ｓｄｓｄ">#REF!</definedName>
    <definedName name="クエリ1" localSheetId="1">#REF!</definedName>
    <definedName name="クエリ1">#REF!</definedName>
    <definedName name="机型标准工时" localSheetId="1">#REF!</definedName>
    <definedName name="机型标准工时">#REF!</definedName>
    <definedName name="協定価格" localSheetId="1">#REF!</definedName>
    <definedName name="協定価格">#REF!</definedName>
    <definedName name="工事進捗実績報告" localSheetId="1">#REF!</definedName>
    <definedName name="工事進捗実績報告">#REF!</definedName>
    <definedName name="指示書_ページ１" localSheetId="1">#REF!</definedName>
    <definedName name="指示書_ページ１">#REF!</definedName>
    <definedName name="指示書_ページ２">[3]プルダウンリスト!$G$17:$G$20</definedName>
    <definedName name="指示書_ページ３" localSheetId="1">#REF!</definedName>
    <definedName name="指示書_ページ３">#REF!</definedName>
    <definedName name="指示書_係員">[3]プルダウンリスト!$D$17:$D$25</definedName>
    <definedName name="指示書_承認">[3]プルダウンリスト!$C$17:$C$24</definedName>
    <definedName name="指示書_変更番号１" localSheetId="1">#REF!</definedName>
    <definedName name="指示書_変更番号１">#REF!</definedName>
    <definedName name="指示書_変更番号１０" localSheetId="1">#REF!</definedName>
    <definedName name="指示書_変更番号１０">#REF!</definedName>
    <definedName name="指示書_変更番号２" localSheetId="1">#REF!</definedName>
    <definedName name="指示書_変更番号２">#REF!</definedName>
    <definedName name="指示書_変更番号３" localSheetId="1">#REF!</definedName>
    <definedName name="指示書_変更番号３">#REF!</definedName>
    <definedName name="指示書_変更番号４" localSheetId="1">#REF!</definedName>
    <definedName name="指示書_変更番号４">#REF!</definedName>
    <definedName name="指示書_変更番号５" localSheetId="1">#REF!</definedName>
    <definedName name="指示書_変更番号５">#REF!</definedName>
    <definedName name="指示書_変更番号６" localSheetId="1">#REF!</definedName>
    <definedName name="指示書_変更番号６">#REF!</definedName>
    <definedName name="指示書_変更番号７" localSheetId="1">#REF!</definedName>
    <definedName name="指示書_変更番号７">#REF!</definedName>
    <definedName name="指示書_変更番号８" localSheetId="1">#REF!</definedName>
    <definedName name="指示書_変更番号８">#REF!</definedName>
    <definedName name="指示書_変更番号９" localSheetId="1">#REF!</definedName>
    <definedName name="指示書_変更番号９">#REF!</definedName>
    <definedName name="時間入力セル">[4]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章" localSheetId="1">#REF!</definedName>
    <definedName name="章">#REF!</definedName>
    <definedName name="神戸単重表">'[5]神戸製鋼(単重)'!$A$3:$I$51</definedName>
    <definedName name="製作範囲リスト">[6]プルダウンリスト!$G$17:$G$20</definedName>
    <definedName name="製番カード_課長" localSheetId="1">#REF!</definedName>
    <definedName name="製番カード_課長">#REF!</definedName>
    <definedName name="製番カード_係員" localSheetId="1">#REF!</definedName>
    <definedName name="製番カード_係員">#REF!</definedName>
    <definedName name="製番カード_審査" localSheetId="1">#REF!</definedName>
    <definedName name="製番カード_審査">#REF!</definedName>
    <definedName name="製番カード_担当" localSheetId="1">#REF!</definedName>
    <definedName name="製番カード_担当">#REF!</definedName>
    <definedName name="製番カード_入件" localSheetId="1">#REF!</definedName>
    <definedName name="製番カード_入件">#REF!</definedName>
    <definedName name="製番カード_部長" localSheetId="1">#REF!</definedName>
    <definedName name="製番カード_部長">#REF!</definedName>
    <definedName name="製番指定明細・ダウン用" localSheetId="1">#REF!</definedName>
    <definedName name="製番指定明細・ダウン用">#REF!</definedName>
    <definedName name="単重表">[7]受注管理表２!$A$3:$I$83</definedName>
    <definedName name="番号" localSheetId="1">#REF!</definedName>
    <definedName name="番号">#REF!</definedName>
    <definedName name="部品表">[8]进口!$A$4:$J$324</definedName>
  </definedNames>
  <calcPr calcId="152511"/>
</workbook>
</file>

<file path=xl/calcChain.xml><?xml version="1.0" encoding="utf-8"?>
<calcChain xmlns="http://schemas.openxmlformats.org/spreadsheetml/2006/main">
  <c r="L45" i="37" l="1"/>
  <c r="N45" i="37" s="1"/>
  <c r="N44" i="37"/>
  <c r="L44" i="37"/>
  <c r="L34" i="37"/>
  <c r="L28" i="37"/>
  <c r="J26" i="37"/>
  <c r="H26" i="37"/>
  <c r="F26" i="37"/>
  <c r="P26" i="37" s="1"/>
  <c r="J25" i="37"/>
  <c r="H25" i="37"/>
  <c r="F25" i="37"/>
  <c r="P25" i="37" s="1"/>
  <c r="J20" i="37"/>
  <c r="J40" i="37" s="1"/>
  <c r="H19" i="37"/>
  <c r="H40" i="37" s="1"/>
  <c r="F18" i="37"/>
  <c r="L17" i="37" s="1"/>
  <c r="F40" i="37" l="1"/>
  <c r="L22" i="37"/>
  <c r="L40" i="37" s="1"/>
  <c r="F41" i="37" s="1"/>
  <c r="D8" i="37" s="1"/>
  <c r="L8" i="37" s="1"/>
  <c r="L12" i="37" l="1"/>
  <c r="P12" i="37" s="1"/>
  <c r="P8" i="37"/>
  <c r="H12" i="37" s="1"/>
</calcChain>
</file>

<file path=xl/comments1.xml><?xml version="1.0" encoding="utf-8"?>
<comments xmlns="http://schemas.openxmlformats.org/spreadsheetml/2006/main">
  <authors>
    <author>作成者</author>
    <author>GEC</author>
  </authors>
  <commentList>
    <comment ref="D12" authorId="0" shapeId="0">
      <text>
        <r>
          <rPr>
            <b/>
            <sz val="9"/>
            <color indexed="81"/>
            <rFont val="ＭＳ Ｐゴシック"/>
            <family val="3"/>
            <charset val="128"/>
          </rPr>
          <t>採択内示額</t>
        </r>
      </text>
    </comment>
    <comment ref="B14" authorId="1" shapeId="0">
      <text>
        <r>
          <rPr>
            <b/>
            <sz val="9"/>
            <color indexed="81"/>
            <rFont val="ＭＳ Ｐゴシック"/>
            <family val="3"/>
            <charset val="128"/>
          </rPr>
          <t>GEC:</t>
        </r>
        <r>
          <rPr>
            <sz val="9"/>
            <color indexed="81"/>
            <rFont val="ＭＳ Ｐゴシック"/>
            <family val="3"/>
            <charset val="128"/>
          </rPr>
          <t xml:space="preserve">
交付規程『別表第２』の経費区分・費目に 従って記載すること。
また複数年度にわたる事業については、年度ごとに分けて記載すること。</t>
        </r>
      </text>
    </comment>
    <comment ref="B42" authorId="1" shapeId="0">
      <text>
        <r>
          <rPr>
            <b/>
            <sz val="9"/>
            <color indexed="81"/>
            <rFont val="ＭＳ Ｐゴシック"/>
            <family val="3"/>
            <charset val="128"/>
          </rPr>
          <t>GEC:</t>
        </r>
        <r>
          <rPr>
            <sz val="9"/>
            <color indexed="81"/>
            <rFont val="ＭＳ Ｐゴシック"/>
            <family val="3"/>
            <charset val="128"/>
          </rPr>
          <t xml:space="preserve">
交付規程に定める「財産取得台帳」のもととなるもの</t>
        </r>
      </text>
    </comment>
  </commentList>
</comments>
</file>

<file path=xl/sharedStrings.xml><?xml version="1.0" encoding="utf-8"?>
<sst xmlns="http://schemas.openxmlformats.org/spreadsheetml/2006/main" count="139" uniqueCount="116">
  <si>
    <t>所要経費</t>
    <phoneticPr fontId="1"/>
  </si>
  <si>
    <t>（1）総事業費</t>
  </si>
  <si>
    <t>（3）差引額</t>
  </si>
  <si>
    <t>（4）補助対象経費</t>
  </si>
  <si>
    <t>（1）－（2）</t>
  </si>
  <si>
    <t>（5）基準額</t>
    <rPh sb="3" eb="5">
      <t>キジュン</t>
    </rPh>
    <rPh sb="5" eb="6">
      <t>ガク</t>
    </rPh>
    <phoneticPr fontId="1"/>
  </si>
  <si>
    <t>（6）選定額</t>
  </si>
  <si>
    <t>（8）補助金所要額</t>
  </si>
  <si>
    <t>（4）と（5）を比較して少ない方の額</t>
  </si>
  <si>
    <t>（3）と（6）を比較して少ない方の額</t>
  </si>
  <si>
    <t>　　事務費</t>
    <rPh sb="2" eb="4">
      <t>ジム</t>
    </rPh>
    <rPh sb="4" eb="5">
      <t>ヒ</t>
    </rPh>
    <phoneticPr fontId="1"/>
  </si>
  <si>
    <t>　　　　測量及試験費</t>
    <rPh sb="4" eb="6">
      <t>ソクリョウ</t>
    </rPh>
    <rPh sb="6" eb="7">
      <t>オヨ</t>
    </rPh>
    <rPh sb="7" eb="9">
      <t>シケン</t>
    </rPh>
    <rPh sb="9" eb="10">
      <t>ヒ</t>
    </rPh>
    <phoneticPr fontId="1"/>
  </si>
  <si>
    <t>　　設備費</t>
    <rPh sb="2" eb="4">
      <t>セツビ</t>
    </rPh>
    <rPh sb="4" eb="5">
      <t>ヒ</t>
    </rPh>
    <phoneticPr fontId="1"/>
  </si>
  <si>
    <t>プロジェクト設備補助事業に要する経費内訳</t>
    <phoneticPr fontId="1"/>
  </si>
  <si>
    <t>経費区分・費目</t>
    <rPh sb="0" eb="2">
      <t>ケイヒ</t>
    </rPh>
    <phoneticPr fontId="1"/>
  </si>
  <si>
    <t>合計</t>
    <rPh sb="0" eb="2">
      <t>ゴウケイ</t>
    </rPh>
    <phoneticPr fontId="1"/>
  </si>
  <si>
    <t>小計</t>
    <rPh sb="0" eb="2">
      <t>ショウケイ</t>
    </rPh>
    <phoneticPr fontId="1"/>
  </si>
  <si>
    <t>積算内訳</t>
    <rPh sb="0" eb="2">
      <t>セキサン</t>
    </rPh>
    <rPh sb="2" eb="4">
      <t>ウチワケ</t>
    </rPh>
    <phoneticPr fontId="1"/>
  </si>
  <si>
    <t>（2）寄付金その他</t>
    <phoneticPr fontId="1"/>
  </si>
  <si>
    <t>　 支出予定額</t>
    <phoneticPr fontId="1"/>
  </si>
  <si>
    <t>円</t>
    <rPh sb="0" eb="1">
      <t>エン</t>
    </rPh>
    <phoneticPr fontId="1"/>
  </si>
  <si>
    <t>（7）補助基本額</t>
    <phoneticPr fontId="1"/>
  </si>
  <si>
    <t>　 の収入</t>
    <phoneticPr fontId="1"/>
  </si>
  <si>
    <r>
      <t xml:space="preserve">  </t>
    </r>
    <r>
      <rPr>
        <b/>
        <sz val="11"/>
        <rFont val="ＭＳ Ｐゴシック"/>
        <family val="3"/>
        <charset val="128"/>
      </rPr>
      <t>補助対象経費支出予定額内訳</t>
    </r>
    <phoneticPr fontId="1"/>
  </si>
  <si>
    <r>
      <rPr>
        <b/>
        <sz val="11"/>
        <rFont val="ＭＳ Ｐゴシック"/>
        <family val="3"/>
        <charset val="128"/>
      </rPr>
      <t>金　　額</t>
    </r>
    <phoneticPr fontId="1"/>
  </si>
  <si>
    <r>
      <t>1</t>
    </r>
    <r>
      <rPr>
        <b/>
        <sz val="11"/>
        <rFont val="ＭＳ Ｐゴシック"/>
        <family val="3"/>
        <charset val="128"/>
      </rPr>
      <t>年目</t>
    </r>
    <rPh sb="1" eb="3">
      <t>ネンメ</t>
    </rPh>
    <phoneticPr fontId="1"/>
  </si>
  <si>
    <r>
      <t>2</t>
    </r>
    <r>
      <rPr>
        <b/>
        <sz val="11"/>
        <rFont val="ＭＳ Ｐゴシック"/>
        <family val="3"/>
        <charset val="128"/>
      </rPr>
      <t>年目</t>
    </r>
    <rPh sb="1" eb="3">
      <t>ネンメ</t>
    </rPh>
    <phoneticPr fontId="1"/>
  </si>
  <si>
    <r>
      <t>3</t>
    </r>
    <r>
      <rPr>
        <b/>
        <sz val="11"/>
        <rFont val="ＭＳ Ｐゴシック"/>
        <family val="3"/>
        <charset val="128"/>
      </rPr>
      <t>年目</t>
    </r>
    <rPh sb="1" eb="3">
      <t>ネンメ</t>
    </rPh>
    <phoneticPr fontId="1"/>
  </si>
  <si>
    <t>注1</t>
    <rPh sb="0" eb="1">
      <t>チュウ</t>
    </rPh>
    <phoneticPr fontId="1"/>
  </si>
  <si>
    <t>注2</t>
    <rPh sb="0" eb="1">
      <t>チュウ</t>
    </rPh>
    <phoneticPr fontId="1"/>
  </si>
  <si>
    <t>本内訳に、見積書又は計算書等を添付する。</t>
    <rPh sb="0" eb="1">
      <t>ホン</t>
    </rPh>
    <rPh sb="1" eb="3">
      <t>ウチワケ</t>
    </rPh>
    <rPh sb="5" eb="7">
      <t>ミツ</t>
    </rPh>
    <rPh sb="7" eb="8">
      <t>ショ</t>
    </rPh>
    <rPh sb="8" eb="9">
      <t>マタ</t>
    </rPh>
    <rPh sb="10" eb="13">
      <t>ケイサンショ</t>
    </rPh>
    <rPh sb="13" eb="14">
      <t>トウ</t>
    </rPh>
    <rPh sb="15" eb="17">
      <t>テンプ</t>
    </rPh>
    <phoneticPr fontId="1"/>
  </si>
  <si>
    <t>注3　　</t>
    <rPh sb="0" eb="1">
      <t>チュウ</t>
    </rPh>
    <phoneticPr fontId="1"/>
  </si>
  <si>
    <t>政府系金融機関の出資・融資を受ける事業を受けた事業の経費内訳を添付する。</t>
    <rPh sb="0" eb="3">
      <t>セイフケイ</t>
    </rPh>
    <rPh sb="3" eb="5">
      <t>キンユウ</t>
    </rPh>
    <rPh sb="5" eb="7">
      <t>キカン</t>
    </rPh>
    <rPh sb="8" eb="10">
      <t>シュッシ</t>
    </rPh>
    <rPh sb="11" eb="13">
      <t>ユウシ</t>
    </rPh>
    <rPh sb="14" eb="15">
      <t>ウ</t>
    </rPh>
    <rPh sb="17" eb="19">
      <t>ジギョウ</t>
    </rPh>
    <rPh sb="20" eb="21">
      <t>ウ</t>
    </rPh>
    <rPh sb="23" eb="25">
      <t>ジギョウ</t>
    </rPh>
    <rPh sb="26" eb="28">
      <t>ケイヒ</t>
    </rPh>
    <rPh sb="28" eb="30">
      <t>ウチワケ</t>
    </rPh>
    <rPh sb="31" eb="33">
      <t>テンプ</t>
    </rPh>
    <phoneticPr fontId="1"/>
  </si>
  <si>
    <r>
      <rPr>
        <sz val="11"/>
        <rFont val="ＭＳ Ｐゴシック"/>
        <family val="3"/>
        <charset val="128"/>
      </rPr>
      <t>円</t>
    </r>
    <rPh sb="0" eb="1">
      <t>エン</t>
    </rPh>
    <phoneticPr fontId="1"/>
  </si>
  <si>
    <r>
      <t xml:space="preserve">  </t>
    </r>
    <r>
      <rPr>
        <sz val="11"/>
        <rFont val="ＭＳ Ｐゴシック"/>
        <family val="3"/>
        <charset val="128"/>
      </rPr>
      <t>購入予定の主な財産の内訳</t>
    </r>
    <r>
      <rPr>
        <sz val="11"/>
        <rFont val="Arial"/>
        <family val="2"/>
      </rPr>
      <t>(</t>
    </r>
    <r>
      <rPr>
        <sz val="11"/>
        <rFont val="ＭＳ Ｐゴシック"/>
        <family val="3"/>
        <charset val="128"/>
      </rPr>
      <t>一品、一組又は一式の価格が</t>
    </r>
    <r>
      <rPr>
        <sz val="11"/>
        <rFont val="Arial"/>
        <family val="2"/>
      </rPr>
      <t>50</t>
    </r>
    <r>
      <rPr>
        <sz val="11"/>
        <rFont val="ＭＳ Ｐゴシック"/>
        <family val="3"/>
        <charset val="128"/>
      </rPr>
      <t>万円以上のもの</t>
    </r>
    <r>
      <rPr>
        <sz val="11"/>
        <rFont val="Arial"/>
        <family val="2"/>
      </rPr>
      <t>)</t>
    </r>
    <rPh sb="15" eb="17">
      <t>イッピン</t>
    </rPh>
    <rPh sb="18" eb="19">
      <t>ヒト</t>
    </rPh>
    <rPh sb="19" eb="20">
      <t>クミ</t>
    </rPh>
    <rPh sb="20" eb="21">
      <t>マタ</t>
    </rPh>
    <rPh sb="22" eb="24">
      <t>イッシキ</t>
    </rPh>
    <phoneticPr fontId="1"/>
  </si>
  <si>
    <r>
      <rPr>
        <b/>
        <sz val="11"/>
        <rFont val="ＭＳ Ｐゴシック"/>
        <family val="3"/>
        <charset val="128"/>
      </rPr>
      <t>名　　　　称</t>
    </r>
    <phoneticPr fontId="1"/>
  </si>
  <si>
    <r>
      <rPr>
        <b/>
        <sz val="11"/>
        <rFont val="ＭＳ Ｐゴシック"/>
        <family val="3"/>
        <charset val="128"/>
      </rPr>
      <t>仕　　様</t>
    </r>
    <phoneticPr fontId="1"/>
  </si>
  <si>
    <r>
      <rPr>
        <b/>
        <sz val="11"/>
        <rFont val="ＭＳ Ｐゴシック"/>
        <family val="3"/>
        <charset val="128"/>
      </rPr>
      <t>単　価</t>
    </r>
    <phoneticPr fontId="1"/>
  </si>
  <si>
    <r>
      <rPr>
        <b/>
        <sz val="11"/>
        <rFont val="ＭＳ Ｐゴシック"/>
        <family val="3"/>
        <charset val="128"/>
      </rPr>
      <t>購入予定時期</t>
    </r>
  </si>
  <si>
    <r>
      <rPr>
        <b/>
        <sz val="11"/>
        <rFont val="ＭＳ Ｐゴシック"/>
        <family val="3"/>
        <charset val="128"/>
      </rPr>
      <t>合　　計</t>
    </r>
    <phoneticPr fontId="1"/>
  </si>
  <si>
    <t>　別紙２</t>
    <rPh sb="1" eb="3">
      <t>ベッシ</t>
    </rPh>
    <phoneticPr fontId="1"/>
  </si>
  <si>
    <t>リープフロッグ型発展の実現に向けた資金支援事業のうち二国間クレジット制度を利用した</t>
    <rPh sb="7" eb="8">
      <t>ガタ</t>
    </rPh>
    <rPh sb="8" eb="10">
      <t>ハッテン</t>
    </rPh>
    <rPh sb="11" eb="13">
      <t>ジツゲン</t>
    </rPh>
    <rPh sb="14" eb="15">
      <t>ム</t>
    </rPh>
    <rPh sb="17" eb="19">
      <t>シキン</t>
    </rPh>
    <rPh sb="19" eb="21">
      <t>シエン</t>
    </rPh>
    <rPh sb="21" eb="23">
      <t>ジギョウ</t>
    </rPh>
    <rPh sb="26" eb="29">
      <t>ニコクカン</t>
    </rPh>
    <rPh sb="34" eb="36">
      <t>セイド</t>
    </rPh>
    <rPh sb="37" eb="39">
      <t>リヨウ</t>
    </rPh>
    <phoneticPr fontId="1"/>
  </si>
  <si>
    <t>数量</t>
    <rPh sb="0" eb="2">
      <t>スウリョウ</t>
    </rPh>
    <phoneticPr fontId="1"/>
  </si>
  <si>
    <t>基準額はセンターから通知のあった金額を記入する。</t>
    <rPh sb="0" eb="2">
      <t>キジュン</t>
    </rPh>
    <rPh sb="2" eb="3">
      <t>ガク</t>
    </rPh>
    <rPh sb="10" eb="12">
      <t>ツウチ</t>
    </rPh>
    <rPh sb="16" eb="18">
      <t>キンガク</t>
    </rPh>
    <rPh sb="19" eb="21">
      <t>キニュウ</t>
    </rPh>
    <phoneticPr fontId="1"/>
  </si>
  <si>
    <t>（7）×●/●</t>
    <phoneticPr fontId="1"/>
  </si>
  <si>
    <t>別紙２</t>
    <phoneticPr fontId="1"/>
  </si>
  <si>
    <t>リープフロッグ型発展の実現に向けた資金支援事業のうち二国間クレジット制度を利用した
プロジェクト設備補助事業に要する経費内訳</t>
    <rPh sb="7" eb="8">
      <t>ガタ</t>
    </rPh>
    <rPh sb="8" eb="10">
      <t>ハッテン</t>
    </rPh>
    <rPh sb="11" eb="13">
      <t>ジツゲン</t>
    </rPh>
    <rPh sb="14" eb="15">
      <t>ム</t>
    </rPh>
    <rPh sb="17" eb="19">
      <t>シキン</t>
    </rPh>
    <rPh sb="19" eb="21">
      <t>シエン</t>
    </rPh>
    <rPh sb="21" eb="23">
      <t>ジギョウ</t>
    </rPh>
    <rPh sb="26" eb="29">
      <t>ニコクカン</t>
    </rPh>
    <rPh sb="34" eb="36">
      <t>セイド</t>
    </rPh>
    <rPh sb="37" eb="39">
      <t>リヨウ</t>
    </rPh>
    <rPh sb="48" eb="50">
      <t>セツビ</t>
    </rPh>
    <rPh sb="50" eb="52">
      <t>ホジョ</t>
    </rPh>
    <rPh sb="52" eb="54">
      <t>ジギョウ</t>
    </rPh>
    <rPh sb="55" eb="56">
      <t>ヨウ</t>
    </rPh>
    <rPh sb="58" eb="60">
      <t>ケイヒ</t>
    </rPh>
    <rPh sb="60" eb="62">
      <t>ウチワケ</t>
    </rPh>
    <phoneticPr fontId="1"/>
  </si>
  <si>
    <t>　　　　　　　　所要経費</t>
    <phoneticPr fontId="1"/>
  </si>
  <si>
    <t>(1)総事業費</t>
  </si>
  <si>
    <t>(2)寄付金その他の</t>
    <phoneticPr fontId="1"/>
  </si>
  <si>
    <t>(3)差引額</t>
  </si>
  <si>
    <t>(4)補助対象経費</t>
    <phoneticPr fontId="1"/>
  </si>
  <si>
    <t>　 収入</t>
    <phoneticPr fontId="1"/>
  </si>
  <si>
    <t>(1)－(2)</t>
    <phoneticPr fontId="1"/>
  </si>
  <si>
    <t>(5)基準額</t>
    <rPh sb="3" eb="5">
      <t>キジュン</t>
    </rPh>
    <rPh sb="5" eb="6">
      <t>ガク</t>
    </rPh>
    <phoneticPr fontId="1"/>
  </si>
  <si>
    <t>(6)選定額</t>
    <phoneticPr fontId="1"/>
  </si>
  <si>
    <t>(7)補助基本額</t>
    <phoneticPr fontId="1"/>
  </si>
  <si>
    <t>(8)補助金所要額</t>
    <phoneticPr fontId="1"/>
  </si>
  <si>
    <t>(4)と(5)を比較して少ない方の額</t>
    <phoneticPr fontId="1"/>
  </si>
  <si>
    <t>(3)と(6)を比較して少ない方の額</t>
    <phoneticPr fontId="1"/>
  </si>
  <si>
    <t>(7)×</t>
    <phoneticPr fontId="1"/>
  </si>
  <si>
    <t xml:space="preserve">  補助対象経費支出予定額内訳</t>
    <rPh sb="8" eb="10">
      <t>シシュツ</t>
    </rPh>
    <rPh sb="10" eb="12">
      <t>ヨテイ</t>
    </rPh>
    <rPh sb="12" eb="13">
      <t>ガク</t>
    </rPh>
    <phoneticPr fontId="1"/>
  </si>
  <si>
    <t>経費区分・費目</t>
    <phoneticPr fontId="1"/>
  </si>
  <si>
    <t>金額（円）</t>
    <rPh sb="3" eb="4">
      <t>エン</t>
    </rPh>
    <phoneticPr fontId="1"/>
  </si>
  <si>
    <t>1年目</t>
    <rPh sb="1" eb="3">
      <t>ネンメ</t>
    </rPh>
    <phoneticPr fontId="1"/>
  </si>
  <si>
    <t>２年目</t>
    <rPh sb="1" eb="3">
      <t>ネンメ</t>
    </rPh>
    <phoneticPr fontId="1"/>
  </si>
  <si>
    <t>３年目</t>
    <rPh sb="1" eb="3">
      <t>ネンメ</t>
    </rPh>
    <phoneticPr fontId="1"/>
  </si>
  <si>
    <t>　工事費</t>
    <rPh sb="1" eb="4">
      <t>コウジヒ</t>
    </rPh>
    <phoneticPr fontId="1"/>
  </si>
  <si>
    <t>　　本工事費</t>
    <rPh sb="2" eb="3">
      <t>ホン</t>
    </rPh>
    <rPh sb="3" eb="5">
      <t>コウジ</t>
    </rPh>
    <rPh sb="5" eb="6">
      <t>ヒ</t>
    </rPh>
    <phoneticPr fontId="1"/>
  </si>
  <si>
    <t>元通貨</t>
    <rPh sb="0" eb="1">
      <t>モト</t>
    </rPh>
    <rPh sb="1" eb="3">
      <t>ツウカ</t>
    </rPh>
    <phoneticPr fontId="1"/>
  </si>
  <si>
    <t>参照資料</t>
    <rPh sb="0" eb="2">
      <t>サンショウ</t>
    </rPh>
    <rPh sb="2" eb="4">
      <t>シリョウ</t>
    </rPh>
    <phoneticPr fontId="1"/>
  </si>
  <si>
    <t>設置工事費</t>
    <rPh sb="0" eb="2">
      <t>セッチ</t>
    </rPh>
    <rPh sb="2" eb="5">
      <t>コウジヒ</t>
    </rPh>
    <phoneticPr fontId="1"/>
  </si>
  <si>
    <t>見積書①</t>
    <phoneticPr fontId="1"/>
  </si>
  <si>
    <t>配管工事費</t>
    <rPh sb="0" eb="2">
      <t>ハイカン</t>
    </rPh>
    <rPh sb="2" eb="4">
      <t>コウジ</t>
    </rPh>
    <rPh sb="4" eb="5">
      <t>ヒ</t>
    </rPh>
    <phoneticPr fontId="1"/>
  </si>
  <si>
    <t>見積書②</t>
    <phoneticPr fontId="1"/>
  </si>
  <si>
    <t>電気工事費</t>
    <rPh sb="0" eb="2">
      <t>デンキ</t>
    </rPh>
    <rPh sb="2" eb="4">
      <t>コウジ</t>
    </rPh>
    <phoneticPr fontId="1"/>
  </si>
  <si>
    <t>見積書③</t>
    <phoneticPr fontId="1"/>
  </si>
  <si>
    <t>　　測量及試験費</t>
    <phoneticPr fontId="1"/>
  </si>
  <si>
    <t>　　</t>
    <phoneticPr fontId="1"/>
  </si>
  <si>
    <t>設計費</t>
    <rPh sb="0" eb="2">
      <t>セッケイ</t>
    </rPh>
    <phoneticPr fontId="1"/>
  </si>
  <si>
    <t>見積書④</t>
    <phoneticPr fontId="1"/>
  </si>
  <si>
    <t>試運転調整費</t>
    <rPh sb="0" eb="3">
      <t>シウンテン</t>
    </rPh>
    <rPh sb="3" eb="5">
      <t>チョウセイ</t>
    </rPh>
    <rPh sb="5" eb="6">
      <t>ヒ</t>
    </rPh>
    <phoneticPr fontId="1"/>
  </si>
  <si>
    <t>見積書⑤</t>
    <phoneticPr fontId="1"/>
  </si>
  <si>
    <t>人件費</t>
    <rPh sb="0" eb="3">
      <t>ジンケンヒ</t>
    </rPh>
    <phoneticPr fontId="1"/>
  </si>
  <si>
    <t>積算表①</t>
    <rPh sb="0" eb="2">
      <t>セキサン</t>
    </rPh>
    <rPh sb="2" eb="3">
      <t>ヒョウ</t>
    </rPh>
    <phoneticPr fontId="1"/>
  </si>
  <si>
    <t>旅費</t>
    <rPh sb="0" eb="2">
      <t>リョヒ</t>
    </rPh>
    <phoneticPr fontId="1"/>
  </si>
  <si>
    <t>積算表②</t>
    <rPh sb="0" eb="2">
      <t>セキサン</t>
    </rPh>
    <rPh sb="2" eb="3">
      <t>ヒョウ</t>
    </rPh>
    <phoneticPr fontId="1"/>
  </si>
  <si>
    <t>　設備費</t>
    <rPh sb="1" eb="4">
      <t>セツビヒ</t>
    </rPh>
    <phoneticPr fontId="1"/>
  </si>
  <si>
    <t>冷凍機</t>
    <rPh sb="0" eb="3">
      <t>レイトウキ</t>
    </rPh>
    <phoneticPr fontId="1"/>
  </si>
  <si>
    <t>見積書⑥</t>
    <phoneticPr fontId="1"/>
  </si>
  <si>
    <t>輸送費</t>
    <rPh sb="0" eb="3">
      <t>ユソウヒ</t>
    </rPh>
    <phoneticPr fontId="1"/>
  </si>
  <si>
    <t>見積書⑦</t>
    <phoneticPr fontId="1"/>
  </si>
  <si>
    <t>冷却塔</t>
    <rPh sb="0" eb="3">
      <t>レイキャクトウ</t>
    </rPh>
    <phoneticPr fontId="1"/>
  </si>
  <si>
    <t>見積書⑧</t>
    <phoneticPr fontId="1"/>
  </si>
  <si>
    <t>　事務費</t>
    <rPh sb="1" eb="4">
      <t>ジムヒ</t>
    </rPh>
    <phoneticPr fontId="1"/>
  </si>
  <si>
    <t>　　事務費</t>
    <rPh sb="2" eb="5">
      <t>ジムヒ</t>
    </rPh>
    <phoneticPr fontId="1"/>
  </si>
  <si>
    <t>積算表③</t>
    <rPh sb="0" eb="2">
      <t>セキサン</t>
    </rPh>
    <rPh sb="2" eb="3">
      <t>ヒョウ</t>
    </rPh>
    <phoneticPr fontId="1"/>
  </si>
  <si>
    <t>○月○日ＴＴＳ 1$＝</t>
    <phoneticPr fontId="1"/>
  </si>
  <si>
    <t>円</t>
    <phoneticPr fontId="1"/>
  </si>
  <si>
    <t>小計</t>
    <rPh sb="0" eb="2">
      <t>コバカリ</t>
    </rPh>
    <phoneticPr fontId="1"/>
  </si>
  <si>
    <t>消費税控除対象のため税抜き</t>
    <phoneticPr fontId="1"/>
  </si>
  <si>
    <t>合計</t>
    <phoneticPr fontId="1"/>
  </si>
  <si>
    <t xml:space="preserve">  購入予定の主な財産の内訳(一品、一組又は一式の価格が５０万円以上のもの)</t>
    <rPh sb="4" eb="6">
      <t>ヨテイ</t>
    </rPh>
    <rPh sb="15" eb="17">
      <t>イッピン</t>
    </rPh>
    <rPh sb="18" eb="19">
      <t>ヒト</t>
    </rPh>
    <rPh sb="19" eb="20">
      <t>クミ</t>
    </rPh>
    <rPh sb="20" eb="21">
      <t>マタ</t>
    </rPh>
    <rPh sb="22" eb="24">
      <t>イッシキ</t>
    </rPh>
    <phoneticPr fontId="1"/>
  </si>
  <si>
    <t>名　　　　称</t>
    <phoneticPr fontId="1"/>
  </si>
  <si>
    <t>仕　　様</t>
    <phoneticPr fontId="1"/>
  </si>
  <si>
    <t>数量</t>
  </si>
  <si>
    <t>単　価</t>
    <phoneticPr fontId="1"/>
  </si>
  <si>
    <t>金　　額</t>
    <phoneticPr fontId="1"/>
  </si>
  <si>
    <t>購入予定時期</t>
  </si>
  <si>
    <t>**********</t>
    <phoneticPr fontId="1"/>
  </si>
  <si>
    <t>平成２７年１１月</t>
    <rPh sb="0" eb="2">
      <t>ヘイセイ</t>
    </rPh>
    <rPh sb="4" eb="5">
      <t>ネン</t>
    </rPh>
    <rPh sb="7" eb="8">
      <t>ガツ</t>
    </rPh>
    <phoneticPr fontId="1"/>
  </si>
  <si>
    <t>***********</t>
    <phoneticPr fontId="1"/>
  </si>
  <si>
    <t>平成２８年５月</t>
    <rPh sb="0" eb="2">
      <t>ヘイセイ</t>
    </rPh>
    <rPh sb="4" eb="5">
      <t>ネン</t>
    </rPh>
    <rPh sb="6" eb="7">
      <t>ガツ</t>
    </rPh>
    <phoneticPr fontId="1"/>
  </si>
  <si>
    <t>賃金</t>
    <rPh sb="0" eb="2">
      <t>チンギン</t>
    </rPh>
    <phoneticPr fontId="1"/>
  </si>
  <si>
    <t xml:space="preserve">
</t>
    <phoneticPr fontId="1"/>
  </si>
  <si>
    <t>（千円未満切捨て）</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</si>
</sst>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quot;US$&quot;#,##0.00;[Red]\-&quot;US$&quot;#,##0.00"/>
  </numFmts>
  <fonts count="28">
    <font>
      <sz val="11"/>
      <name val="ＭＳ Ｐゴシック"/>
      <family val="3"/>
      <charset val="128"/>
    </font>
    <font>
      <sz val="6"/>
      <name val="ＭＳ Ｐゴシック"/>
      <family val="3"/>
      <charset val="128"/>
    </font>
    <font>
      <sz val="9"/>
      <color indexed="81"/>
      <name val="ＭＳ Ｐゴシック"/>
      <family val="3"/>
      <charset val="128"/>
    </font>
    <font>
      <sz val="12"/>
      <name val="ＭＳ Ｐゴシック"/>
      <family val="3"/>
      <charset val="128"/>
    </font>
    <font>
      <sz val="11"/>
      <name val="Arial"/>
      <family val="2"/>
    </font>
    <font>
      <sz val="12"/>
      <name val="Arial"/>
      <family val="2"/>
    </font>
    <font>
      <sz val="11"/>
      <color theme="1"/>
      <name val="Arial"/>
      <family val="2"/>
    </font>
    <font>
      <b/>
      <sz val="11"/>
      <name val="Arial"/>
      <family val="2"/>
    </font>
    <font>
      <b/>
      <sz val="11"/>
      <name val="ＭＳ Ｐゴシック"/>
      <family val="3"/>
      <charset val="128"/>
    </font>
    <font>
      <sz val="9"/>
      <name val="Arial"/>
      <family val="2"/>
    </font>
    <font>
      <sz val="10"/>
      <name val="ＭＳ Ｐゴシック"/>
      <family val="3"/>
      <charset val="128"/>
      <scheme val="major"/>
    </font>
    <font>
      <b/>
      <sz val="14"/>
      <name val="ＭＳ Ｐ明朝"/>
      <family val="1"/>
      <charset val="128"/>
    </font>
    <font>
      <sz val="10"/>
      <color rgb="FFFF0000"/>
      <name val="Arial"/>
      <family val="2"/>
    </font>
    <font>
      <sz val="11"/>
      <color rgb="FFFF0000"/>
      <name val="ＭＳ Ｐゴシック"/>
      <family val="3"/>
      <charset val="128"/>
    </font>
    <font>
      <sz val="11"/>
      <color rgb="FFFF0000"/>
      <name val="Arial"/>
      <family val="2"/>
    </font>
    <font>
      <sz val="12"/>
      <color rgb="FFFF0000"/>
      <name val="Arial"/>
      <family val="2"/>
    </font>
    <font>
      <sz val="12"/>
      <color rgb="FFFF0000"/>
      <name val="ＭＳ Ｐゴシック"/>
      <family val="3"/>
      <charset val="128"/>
    </font>
    <font>
      <b/>
      <sz val="12"/>
      <color rgb="FFFF0000"/>
      <name val="ＭＳ Ｐゴシック"/>
      <family val="3"/>
      <charset val="128"/>
    </font>
    <font>
      <b/>
      <sz val="12"/>
      <color rgb="FFFF0000"/>
      <name val="Arial"/>
      <family val="2"/>
    </font>
    <font>
      <b/>
      <sz val="9"/>
      <color indexed="81"/>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1"/>
      <color theme="1"/>
      <name val="ＭＳ 明朝"/>
      <family val="1"/>
      <charset val="128"/>
    </font>
    <font>
      <sz val="9"/>
      <name val="ＭＳ 明朝"/>
      <family val="1"/>
      <charset val="128"/>
    </font>
    <font>
      <sz val="10"/>
      <color theme="1"/>
      <name val="ＭＳ 明朝"/>
      <family val="1"/>
      <charset val="128"/>
    </font>
    <font>
      <sz val="10"/>
      <name val="ＭＳ 明朝"/>
      <family val="1"/>
      <charset val="128"/>
    </font>
    <font>
      <sz val="12"/>
      <color rgb="FFFF0000"/>
      <name val="ＭＳ 明朝"/>
      <family val="1"/>
      <charset val="128"/>
    </font>
  </fonts>
  <fills count="2">
    <fill>
      <patternFill patternType="none"/>
    </fill>
    <fill>
      <patternFill patternType="gray125"/>
    </fill>
  </fills>
  <borders count="3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auto="1"/>
      </right>
      <top/>
      <bottom/>
      <diagonal/>
    </border>
    <border>
      <left style="thin">
        <color auto="1"/>
      </left>
      <right/>
      <top/>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22">
    <xf numFmtId="0" fontId="0" fillId="0" borderId="0" xfId="0">
      <alignment vertical="center"/>
    </xf>
    <xf numFmtId="0" fontId="4" fillId="0" borderId="0" xfId="0" applyFont="1" applyFill="1" applyAlignment="1">
      <alignment vertical="center"/>
    </xf>
    <xf numFmtId="0" fontId="6" fillId="0" borderId="0" xfId="0" applyFont="1" applyFill="1" applyAlignment="1">
      <alignment vertical="center"/>
    </xf>
    <xf numFmtId="176" fontId="4"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4" fillId="0" borderId="2" xfId="0" applyFont="1" applyFill="1" applyBorder="1" applyAlignment="1">
      <alignment horizontal="center" vertical="center"/>
    </xf>
    <xf numFmtId="0" fontId="3" fillId="0" borderId="8" xfId="0" applyFont="1" applyFill="1" applyBorder="1" applyAlignment="1">
      <alignment horizontal="left" vertical="center"/>
    </xf>
    <xf numFmtId="0" fontId="5" fillId="0" borderId="0" xfId="0" applyFont="1" applyFill="1" applyBorder="1" applyAlignment="1">
      <alignment horizontal="left" vertical="center"/>
    </xf>
    <xf numFmtId="176" fontId="4" fillId="0" borderId="8" xfId="0" applyNumberFormat="1" applyFont="1" applyFill="1" applyBorder="1" applyAlignment="1">
      <alignment horizontal="left" vertical="center"/>
    </xf>
    <xf numFmtId="0" fontId="5" fillId="0" borderId="8" xfId="0" applyFont="1" applyFill="1" applyBorder="1" applyAlignment="1">
      <alignment horizontal="left" vertical="center"/>
    </xf>
    <xf numFmtId="0" fontId="3" fillId="0" borderId="0" xfId="0" applyFont="1" applyFill="1" applyBorder="1" applyAlignment="1">
      <alignment horizontal="left" vertical="center"/>
    </xf>
    <xf numFmtId="176" fontId="4" fillId="0" borderId="0" xfId="0" applyNumberFormat="1" applyFont="1" applyFill="1" applyBorder="1" applyAlignment="1">
      <alignment horizontal="left" vertical="center"/>
    </xf>
    <xf numFmtId="176" fontId="4" fillId="0" borderId="6" xfId="0" applyNumberFormat="1"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4" fillId="0" borderId="8" xfId="0" applyFont="1" applyFill="1" applyBorder="1" applyAlignment="1">
      <alignment horizontal="left" vertical="center"/>
    </xf>
    <xf numFmtId="0" fontId="7" fillId="0" borderId="11" xfId="0" applyFont="1" applyFill="1" applyBorder="1" applyAlignment="1">
      <alignment horizontal="left" vertical="center"/>
    </xf>
    <xf numFmtId="0" fontId="9" fillId="0" borderId="0" xfId="0" applyFont="1" applyAlignment="1">
      <alignment horizontal="right" vertical="top"/>
    </xf>
    <xf numFmtId="176" fontId="10" fillId="0" borderId="6" xfId="0" applyNumberFormat="1" applyFont="1" applyFill="1" applyBorder="1" applyAlignment="1">
      <alignment horizontal="left" vertical="center"/>
    </xf>
    <xf numFmtId="176" fontId="10" fillId="0" borderId="0" xfId="0" applyNumberFormat="1" applyFont="1" applyFill="1" applyBorder="1" applyAlignment="1">
      <alignment horizontal="center" vertical="center"/>
    </xf>
    <xf numFmtId="0" fontId="10" fillId="0" borderId="6" xfId="0" applyFont="1" applyFill="1" applyBorder="1" applyAlignment="1">
      <alignment vertical="center"/>
    </xf>
    <xf numFmtId="176" fontId="10" fillId="0" borderId="3" xfId="0" applyNumberFormat="1" applyFont="1" applyFill="1" applyBorder="1" applyAlignment="1">
      <alignment horizontal="left" vertical="center"/>
    </xf>
    <xf numFmtId="176" fontId="10" fillId="0" borderId="4" xfId="0" applyNumberFormat="1" applyFont="1" applyFill="1" applyBorder="1" applyAlignment="1">
      <alignment horizontal="center" vertical="center"/>
    </xf>
    <xf numFmtId="0" fontId="0" fillId="0" borderId="0" xfId="0" applyFont="1" applyFill="1" applyAlignment="1">
      <alignment vertical="center"/>
    </xf>
    <xf numFmtId="0" fontId="0" fillId="0" borderId="9" xfId="0" applyFont="1" applyFill="1" applyBorder="1" applyAlignment="1">
      <alignment horizontal="left" vertical="center"/>
    </xf>
    <xf numFmtId="0" fontId="13" fillId="0" borderId="8" xfId="0" applyFont="1" applyFill="1" applyBorder="1" applyAlignment="1">
      <alignment horizontal="left"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5" fillId="0" borderId="0" xfId="0" applyFont="1" applyFill="1" applyAlignment="1">
      <alignment horizontal="justify"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8" xfId="0" applyFont="1" applyFill="1" applyBorder="1" applyAlignment="1">
      <alignment horizontal="left" vertical="top"/>
    </xf>
    <xf numFmtId="0" fontId="10" fillId="0" borderId="0" xfId="0" applyFont="1" applyFill="1" applyBorder="1" applyAlignment="1">
      <alignment horizontal="left" vertical="top"/>
    </xf>
    <xf numFmtId="176" fontId="10" fillId="0" borderId="8" xfId="0" applyNumberFormat="1" applyFont="1" applyFill="1" applyBorder="1" applyAlignment="1">
      <alignment horizontal="left" vertical="center"/>
    </xf>
    <xf numFmtId="176" fontId="10" fillId="0" borderId="0" xfId="0" applyNumberFormat="1"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horizontal="left" vertical="center"/>
    </xf>
    <xf numFmtId="0" fontId="7" fillId="0" borderId="9" xfId="0" applyFont="1" applyFill="1" applyBorder="1" applyAlignment="1">
      <alignment horizontal="center" vertical="center"/>
    </xf>
    <xf numFmtId="0" fontId="7" fillId="0" borderId="2" xfId="0" applyFont="1" applyFill="1" applyBorder="1" applyAlignment="1">
      <alignment horizontal="center" vertical="center"/>
    </xf>
    <xf numFmtId="0" fontId="10" fillId="0" borderId="4" xfId="0" applyFont="1" applyFill="1" applyBorder="1" applyAlignment="1">
      <alignment horizontal="left" vertical="top"/>
    </xf>
    <xf numFmtId="0" fontId="22" fillId="0" borderId="0" xfId="0" applyFont="1" applyFill="1" applyAlignment="1">
      <alignment vertical="center"/>
    </xf>
    <xf numFmtId="0" fontId="23" fillId="0" borderId="0" xfId="0" applyFont="1" applyFill="1" applyAlignment="1">
      <alignment vertical="center"/>
    </xf>
    <xf numFmtId="176" fontId="21" fillId="0" borderId="1" xfId="0" applyNumberFormat="1" applyFont="1" applyFill="1" applyBorder="1" applyAlignment="1">
      <alignment horizontal="left" vertical="center"/>
    </xf>
    <xf numFmtId="176" fontId="21" fillId="0" borderId="2" xfId="0" applyNumberFormat="1" applyFont="1" applyFill="1" applyBorder="1" applyAlignment="1">
      <alignment horizontal="center" vertical="center"/>
    </xf>
    <xf numFmtId="0" fontId="21" fillId="0" borderId="8" xfId="0" applyFont="1" applyFill="1" applyBorder="1" applyAlignment="1">
      <alignment horizontal="right" vertical="top"/>
    </xf>
    <xf numFmtId="12" fontId="21" fillId="0" borderId="0" xfId="0" applyNumberFormat="1" applyFont="1" applyFill="1" applyBorder="1" applyAlignment="1">
      <alignment horizontal="left" vertical="top"/>
    </xf>
    <xf numFmtId="0" fontId="21" fillId="0" borderId="6" xfId="0" applyFont="1" applyFill="1" applyBorder="1" applyAlignment="1">
      <alignment horizontal="left" vertical="top"/>
    </xf>
    <xf numFmtId="0" fontId="21" fillId="0" borderId="4" xfId="0" applyFont="1" applyFill="1" applyBorder="1" applyAlignment="1">
      <alignment horizontal="left" vertical="top"/>
    </xf>
    <xf numFmtId="0" fontId="21" fillId="0" borderId="3" xfId="0" applyFont="1" applyFill="1" applyBorder="1" applyAlignment="1">
      <alignment horizontal="left" vertical="top"/>
    </xf>
    <xf numFmtId="176" fontId="21" fillId="0" borderId="3" xfId="0" applyNumberFormat="1" applyFont="1" applyFill="1" applyBorder="1" applyAlignment="1">
      <alignment horizontal="left" vertical="center"/>
    </xf>
    <xf numFmtId="176" fontId="21" fillId="0" borderId="4" xfId="0" applyNumberFormat="1" applyFont="1" applyFill="1" applyBorder="1" applyAlignment="1">
      <alignment horizontal="left" vertical="center"/>
    </xf>
    <xf numFmtId="0" fontId="22" fillId="0" borderId="5" xfId="0" applyFont="1" applyFill="1" applyBorder="1" applyAlignment="1">
      <alignment horizontal="left" vertical="center"/>
    </xf>
    <xf numFmtId="0" fontId="22" fillId="0" borderId="7"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right" vertical="center"/>
    </xf>
    <xf numFmtId="0" fontId="25" fillId="0" borderId="0" xfId="0" applyFont="1" applyFill="1" applyAlignment="1">
      <alignment vertical="center"/>
    </xf>
    <xf numFmtId="0" fontId="24" fillId="0" borderId="0" xfId="0" applyFont="1" applyFill="1" applyBorder="1" applyAlignment="1">
      <alignment horizontal="left" vertical="center"/>
    </xf>
    <xf numFmtId="0" fontId="22" fillId="0" borderId="6" xfId="0" applyFont="1" applyFill="1" applyBorder="1" applyAlignment="1">
      <alignment horizontal="left" vertical="center"/>
    </xf>
    <xf numFmtId="0" fontId="26" fillId="0" borderId="0" xfId="0" applyFont="1" applyFill="1" applyBorder="1" applyAlignment="1">
      <alignment horizontal="left" vertical="center"/>
    </xf>
    <xf numFmtId="176" fontId="22" fillId="0" borderId="3" xfId="0" applyNumberFormat="1" applyFont="1" applyFill="1" applyBorder="1" applyAlignment="1">
      <alignment horizontal="center" vertical="center"/>
    </xf>
    <xf numFmtId="0" fontId="23" fillId="0" borderId="0" xfId="0" applyFont="1" applyFill="1" applyAlignment="1">
      <alignment horizontal="center" vertical="center"/>
    </xf>
    <xf numFmtId="0" fontId="21" fillId="0" borderId="0" xfId="0" applyFont="1" applyFill="1" applyBorder="1" applyAlignment="1">
      <alignment horizontal="left" vertical="top" wrapText="1"/>
    </xf>
    <xf numFmtId="0" fontId="27" fillId="0" borderId="10" xfId="0" applyFont="1" applyFill="1" applyBorder="1" applyAlignment="1">
      <alignment horizontal="left" vertical="top"/>
    </xf>
    <xf numFmtId="0" fontId="21" fillId="0" borderId="10"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4" xfId="0" applyFont="1" applyFill="1" applyBorder="1" applyAlignment="1">
      <alignment horizontal="left" vertical="center" wrapText="1"/>
    </xf>
    <xf numFmtId="176" fontId="21" fillId="0" borderId="14" xfId="0" applyNumberFormat="1" applyFont="1" applyFill="1" applyBorder="1" applyAlignment="1">
      <alignment horizontal="left" vertical="center" wrapText="1"/>
    </xf>
    <xf numFmtId="176" fontId="26" fillId="0" borderId="14" xfId="0" applyNumberFormat="1" applyFont="1" applyFill="1" applyBorder="1" applyAlignment="1">
      <alignment vertical="center" wrapText="1"/>
    </xf>
    <xf numFmtId="176" fontId="21" fillId="0" borderId="14" xfId="0" applyNumberFormat="1" applyFont="1" applyFill="1" applyBorder="1" applyAlignment="1">
      <alignment vertical="center" wrapText="1"/>
    </xf>
    <xf numFmtId="176" fontId="22" fillId="0" borderId="14" xfId="0" applyNumberFormat="1" applyFont="1" applyFill="1" applyBorder="1" applyAlignment="1">
      <alignment vertical="center" wrapText="1"/>
    </xf>
    <xf numFmtId="0" fontId="21" fillId="0" borderId="3"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2" fillId="0" borderId="12" xfId="0" applyFont="1" applyFill="1" applyBorder="1" applyAlignment="1">
      <alignment horizontal="left" vertical="center" wrapText="1"/>
    </xf>
    <xf numFmtId="176" fontId="21" fillId="0" borderId="12" xfId="0" applyNumberFormat="1" applyFont="1" applyFill="1" applyBorder="1" applyAlignment="1">
      <alignment horizontal="center" vertical="center" wrapText="1"/>
    </xf>
    <xf numFmtId="176" fontId="26" fillId="0" borderId="12" xfId="0" applyNumberFormat="1" applyFont="1" applyFill="1" applyBorder="1" applyAlignment="1">
      <alignment vertical="center" wrapText="1"/>
    </xf>
    <xf numFmtId="176" fontId="21" fillId="0" borderId="12" xfId="0" applyNumberFormat="1" applyFont="1" applyFill="1" applyBorder="1" applyAlignment="1">
      <alignment vertical="center" wrapText="1"/>
    </xf>
    <xf numFmtId="176" fontId="22" fillId="0" borderId="12" xfId="0" applyNumberFormat="1" applyFont="1" applyFill="1" applyBorder="1" applyAlignment="1">
      <alignment vertical="center" wrapText="1"/>
    </xf>
    <xf numFmtId="0" fontId="22" fillId="0" borderId="0" xfId="0" applyFont="1" applyFill="1" applyBorder="1" applyAlignment="1">
      <alignment horizontal="right" vertical="center" wrapText="1"/>
    </xf>
    <xf numFmtId="0" fontId="22" fillId="0" borderId="6" xfId="0" applyFont="1" applyFill="1" applyBorder="1" applyAlignment="1">
      <alignment horizontal="righ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9" xfId="0" applyFont="1" applyFill="1" applyBorder="1" applyAlignment="1">
      <alignment horizontal="distributed" vertical="center" indent="4"/>
    </xf>
    <xf numFmtId="0" fontId="22" fillId="0" borderId="2" xfId="0" applyFont="1" applyFill="1" applyBorder="1" applyAlignment="1">
      <alignment horizontal="distributed" vertical="center" indent="4"/>
    </xf>
    <xf numFmtId="176" fontId="22" fillId="0" borderId="28" xfId="0" applyNumberFormat="1" applyFont="1" applyFill="1" applyBorder="1" applyAlignment="1">
      <alignment horizontal="right" vertical="center"/>
    </xf>
    <xf numFmtId="176" fontId="22" fillId="0" borderId="29" xfId="0" applyNumberFormat="1" applyFont="1" applyFill="1" applyBorder="1" applyAlignment="1">
      <alignment horizontal="right" vertical="center"/>
    </xf>
    <xf numFmtId="38" fontId="22" fillId="0" borderId="29" xfId="1" applyFont="1" applyFill="1" applyBorder="1" applyAlignment="1">
      <alignment vertical="center"/>
    </xf>
    <xf numFmtId="38" fontId="22" fillId="0" borderId="29"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1"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21" fillId="0" borderId="10" xfId="0" applyFont="1" applyFill="1" applyBorder="1" applyAlignment="1">
      <alignment horizontal="distributed" vertical="center" indent="4"/>
    </xf>
    <xf numFmtId="0" fontId="22" fillId="0" borderId="4" xfId="0" applyFont="1" applyFill="1" applyBorder="1" applyAlignment="1">
      <alignment horizontal="distributed" vertical="center" indent="4"/>
    </xf>
    <xf numFmtId="176" fontId="21" fillId="0" borderId="9" xfId="0" applyNumberFormat="1" applyFont="1" applyFill="1" applyBorder="1" applyAlignment="1">
      <alignment horizontal="right" vertical="center"/>
    </xf>
    <xf numFmtId="176" fontId="21" fillId="0" borderId="2" xfId="0" applyNumberFormat="1" applyFont="1" applyFill="1" applyBorder="1" applyAlignment="1">
      <alignment horizontal="right" vertical="center"/>
    </xf>
    <xf numFmtId="0" fontId="22" fillId="0" borderId="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4" xfId="0" applyFont="1" applyFill="1" applyBorder="1" applyAlignment="1">
      <alignment horizontal="left" vertical="center"/>
    </xf>
    <xf numFmtId="0" fontId="21" fillId="0" borderId="3" xfId="0" applyFont="1" applyFill="1" applyBorder="1" applyAlignment="1">
      <alignment horizontal="left" vertical="center"/>
    </xf>
    <xf numFmtId="38" fontId="22" fillId="0" borderId="8" xfId="1" applyFont="1" applyFill="1" applyBorder="1" applyAlignment="1">
      <alignment horizontal="right" vertical="center"/>
    </xf>
    <xf numFmtId="38" fontId="22" fillId="0" borderId="24" xfId="1" applyFont="1" applyFill="1" applyBorder="1" applyAlignment="1">
      <alignment horizontal="right" vertical="center"/>
    </xf>
    <xf numFmtId="38" fontId="22" fillId="0" borderId="25" xfId="1" applyFont="1" applyFill="1" applyBorder="1" applyAlignment="1">
      <alignment horizontal="right" vertical="center"/>
    </xf>
    <xf numFmtId="38" fontId="22" fillId="0" borderId="6" xfId="1" applyFont="1" applyFill="1" applyBorder="1" applyAlignment="1">
      <alignment horizontal="right" vertical="center"/>
    </xf>
    <xf numFmtId="0" fontId="21" fillId="0" borderId="8"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38" fontId="22" fillId="0" borderId="26" xfId="1" applyFont="1" applyFill="1" applyBorder="1" applyAlignment="1">
      <alignment horizontal="right" vertical="center"/>
    </xf>
    <xf numFmtId="38" fontId="22" fillId="0" borderId="27" xfId="1" applyFont="1" applyFill="1" applyBorder="1" applyAlignment="1">
      <alignment horizontal="right" vertical="center"/>
    </xf>
    <xf numFmtId="38" fontId="22" fillId="0" borderId="0" xfId="1" applyFont="1" applyFill="1" applyBorder="1" applyAlignment="1">
      <alignment horizontal="right" vertical="center"/>
    </xf>
    <xf numFmtId="6" fontId="22" fillId="0" borderId="0" xfId="1" applyNumberFormat="1" applyFont="1" applyFill="1" applyBorder="1" applyAlignment="1">
      <alignment horizontal="right" vertical="center"/>
    </xf>
    <xf numFmtId="177" fontId="24" fillId="0" borderId="0" xfId="1" applyNumberFormat="1" applyFont="1" applyFill="1" applyBorder="1" applyAlignment="1">
      <alignment horizontal="right" vertical="center"/>
    </xf>
    <xf numFmtId="0" fontId="21" fillId="0" borderId="11" xfId="0" applyFont="1" applyFill="1" applyBorder="1" applyAlignment="1">
      <alignment horizontal="left" vertical="center"/>
    </xf>
    <xf numFmtId="0" fontId="21" fillId="0" borderId="5" xfId="0" applyFont="1" applyFill="1" applyBorder="1" applyAlignment="1">
      <alignment horizontal="left" vertical="center"/>
    </xf>
    <xf numFmtId="0" fontId="21" fillId="0" borderId="7" xfId="0" applyFont="1" applyFill="1" applyBorder="1" applyAlignment="1">
      <alignment horizontal="left" vertical="center"/>
    </xf>
    <xf numFmtId="38" fontId="22" fillId="0" borderId="11" xfId="1" applyFont="1" applyFill="1" applyBorder="1" applyAlignment="1">
      <alignment horizontal="right" vertical="center"/>
    </xf>
    <xf numFmtId="38" fontId="22" fillId="0" borderId="22" xfId="1" applyFont="1" applyFill="1" applyBorder="1" applyAlignment="1">
      <alignment horizontal="right" vertical="center"/>
    </xf>
    <xf numFmtId="38" fontId="22" fillId="0" borderId="23" xfId="1" applyFont="1" applyFill="1" applyBorder="1" applyAlignment="1">
      <alignment horizontal="right" vertical="center"/>
    </xf>
    <xf numFmtId="38" fontId="22" fillId="0" borderId="7" xfId="1" applyFont="1" applyFill="1" applyBorder="1" applyAlignment="1">
      <alignment horizontal="right" vertical="center"/>
    </xf>
    <xf numFmtId="0" fontId="21" fillId="0" borderId="9" xfId="0" applyFont="1" applyFill="1" applyBorder="1" applyAlignment="1">
      <alignment vertical="center" wrapText="1"/>
    </xf>
    <xf numFmtId="0" fontId="21" fillId="0" borderId="2" xfId="0" applyFont="1" applyFill="1" applyBorder="1" applyAlignment="1">
      <alignment vertical="center" wrapText="1"/>
    </xf>
    <xf numFmtId="0" fontId="21" fillId="0" borderId="1"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15" xfId="0" applyFont="1" applyFill="1" applyBorder="1" applyAlignment="1">
      <alignment horizontal="distributed" vertical="center" indent="7"/>
    </xf>
    <xf numFmtId="0" fontId="21" fillId="0" borderId="16" xfId="0" applyFont="1" applyFill="1" applyBorder="1" applyAlignment="1">
      <alignment horizontal="distributed" vertical="center" indent="7"/>
    </xf>
    <xf numFmtId="0" fontId="21" fillId="0" borderId="17" xfId="0" applyFont="1" applyFill="1" applyBorder="1" applyAlignment="1">
      <alignment horizontal="distributed" vertical="center" indent="7"/>
    </xf>
    <xf numFmtId="0" fontId="21" fillId="0" borderId="11" xfId="0" applyFont="1" applyFill="1" applyBorder="1" applyAlignment="1">
      <alignment horizontal="distributed" vertical="center" indent="3"/>
    </xf>
    <xf numFmtId="0" fontId="21" fillId="0" borderId="5" xfId="0" applyFont="1" applyFill="1" applyBorder="1" applyAlignment="1">
      <alignment horizontal="distributed" vertical="center" indent="3"/>
    </xf>
    <xf numFmtId="0" fontId="21" fillId="0" borderId="7" xfId="0" applyFont="1" applyFill="1" applyBorder="1" applyAlignment="1">
      <alignment horizontal="distributed" vertical="center" indent="3"/>
    </xf>
    <xf numFmtId="0" fontId="21" fillId="0" borderId="10" xfId="0" applyFont="1" applyFill="1" applyBorder="1" applyAlignment="1">
      <alignment horizontal="distributed" vertical="center" indent="3"/>
    </xf>
    <xf numFmtId="0" fontId="21" fillId="0" borderId="4" xfId="0" applyFont="1" applyFill="1" applyBorder="1" applyAlignment="1">
      <alignment horizontal="distributed" vertical="center" indent="3"/>
    </xf>
    <xf numFmtId="0" fontId="21" fillId="0" borderId="3" xfId="0" applyFont="1" applyFill="1" applyBorder="1" applyAlignment="1">
      <alignment horizontal="distributed" vertical="center" indent="3"/>
    </xf>
    <xf numFmtId="0" fontId="21"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0" xfId="0" applyFont="1" applyFill="1" applyBorder="1" applyAlignment="1">
      <alignment horizontal="distributed" vertical="center" indent="1"/>
    </xf>
    <xf numFmtId="0" fontId="22" fillId="0" borderId="21" xfId="0" applyFont="1" applyFill="1" applyBorder="1" applyAlignment="1">
      <alignment horizontal="distributed" vertical="center" indent="1"/>
    </xf>
    <xf numFmtId="0" fontId="21" fillId="0" borderId="8"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3" xfId="0" applyFont="1" applyFill="1" applyBorder="1" applyAlignment="1">
      <alignment horizontal="left" vertical="top" wrapText="1"/>
    </xf>
    <xf numFmtId="176" fontId="22" fillId="0" borderId="2" xfId="0" applyNumberFormat="1" applyFont="1" applyFill="1" applyBorder="1" applyAlignment="1">
      <alignment horizontal="right" vertical="center"/>
    </xf>
    <xf numFmtId="0" fontId="21" fillId="0" borderId="5" xfId="0" applyFont="1" applyFill="1" applyBorder="1" applyAlignment="1">
      <alignment horizontal="left" vertical="center" wrapText="1"/>
    </xf>
    <xf numFmtId="0" fontId="22" fillId="0" borderId="5" xfId="0" applyFont="1" applyFill="1" applyBorder="1" applyAlignment="1">
      <alignment vertical="center"/>
    </xf>
    <xf numFmtId="0" fontId="22" fillId="0" borderId="7" xfId="0" applyFont="1" applyFill="1" applyBorder="1" applyAlignment="1">
      <alignment vertical="center"/>
    </xf>
    <xf numFmtId="0" fontId="22" fillId="0" borderId="5" xfId="0" applyFont="1" applyFill="1" applyBorder="1" applyAlignment="1">
      <alignment horizontal="left" vertical="center"/>
    </xf>
    <xf numFmtId="0" fontId="22" fillId="0" borderId="7" xfId="0" applyFont="1" applyFill="1" applyBorder="1" applyAlignment="1">
      <alignment horizontal="left" vertical="center"/>
    </xf>
    <xf numFmtId="0" fontId="21" fillId="0" borderId="8" xfId="0" applyFont="1" applyFill="1" applyBorder="1" applyAlignment="1">
      <alignment horizontal="left" vertical="top"/>
    </xf>
    <xf numFmtId="0" fontId="22" fillId="0" borderId="0" xfId="0" applyFont="1" applyFill="1" applyBorder="1" applyAlignment="1">
      <alignment vertical="top"/>
    </xf>
    <xf numFmtId="0" fontId="22" fillId="0" borderId="6" xfId="0" applyFont="1" applyFill="1" applyBorder="1" applyAlignment="1">
      <alignment vertical="top"/>
    </xf>
    <xf numFmtId="0" fontId="22" fillId="0" borderId="0" xfId="0" applyFont="1" applyFill="1" applyBorder="1" applyAlignment="1">
      <alignment horizontal="left" vertical="top"/>
    </xf>
    <xf numFmtId="0" fontId="22" fillId="0" borderId="6" xfId="0" applyFont="1" applyFill="1" applyBorder="1" applyAlignment="1">
      <alignment horizontal="left" vertical="top"/>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22" fillId="0" borderId="8" xfId="0" applyFont="1" applyFill="1" applyBorder="1" applyAlignment="1">
      <alignment vertical="center"/>
    </xf>
    <xf numFmtId="0" fontId="22" fillId="0" borderId="6" xfId="0" applyFont="1" applyFill="1" applyBorder="1" applyAlignment="1">
      <alignment vertical="center"/>
    </xf>
    <xf numFmtId="0" fontId="21" fillId="0" borderId="0" xfId="0" applyFont="1" applyFill="1" applyAlignment="1">
      <alignment horizontal="justify" vertical="center"/>
    </xf>
    <xf numFmtId="0" fontId="21" fillId="0" borderId="0" xfId="0" applyFont="1" applyFill="1" applyAlignment="1">
      <alignment horizontal="center" vertical="center" wrapText="1"/>
    </xf>
    <xf numFmtId="0" fontId="21" fillId="0" borderId="0" xfId="0" applyFont="1" applyAlignment="1">
      <alignment horizontal="center" vertical="center"/>
    </xf>
    <xf numFmtId="0" fontId="21" fillId="0" borderId="4" xfId="0" applyFont="1" applyFill="1" applyBorder="1" applyAlignment="1">
      <alignment horizontal="justify"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0" xfId="0" applyFont="1" applyFill="1" applyBorder="1" applyAlignment="1">
      <alignment horizontal="left" vertical="top"/>
    </xf>
    <xf numFmtId="0" fontId="14" fillId="0" borderId="8" xfId="0" applyFont="1" applyFill="1" applyBorder="1" applyAlignment="1">
      <alignment horizontal="right" vertical="center"/>
    </xf>
    <xf numFmtId="0" fontId="14" fillId="0" borderId="6" xfId="0" applyFont="1" applyFill="1" applyBorder="1" applyAlignment="1">
      <alignment horizontal="right" vertical="center"/>
    </xf>
    <xf numFmtId="176" fontId="13" fillId="0" borderId="8" xfId="0" applyNumberFormat="1" applyFont="1" applyFill="1" applyBorder="1" applyAlignment="1">
      <alignment horizontal="left" vertical="center"/>
    </xf>
    <xf numFmtId="176" fontId="13" fillId="0" borderId="0" xfId="0" applyNumberFormat="1"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176" fontId="5" fillId="0" borderId="12" xfId="0" applyNumberFormat="1" applyFont="1" applyFill="1" applyBorder="1" applyAlignment="1">
      <alignment horizontal="right" vertical="center" wrapText="1"/>
    </xf>
    <xf numFmtId="176" fontId="4" fillId="0" borderId="12"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176" fontId="5" fillId="0" borderId="14" xfId="0" applyNumberFormat="1" applyFont="1" applyFill="1" applyBorder="1" applyAlignment="1">
      <alignment horizontal="right" vertical="center" wrapText="1"/>
    </xf>
    <xf numFmtId="176" fontId="4" fillId="0" borderId="1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 xfId="0" applyFont="1" applyFill="1" applyBorder="1" applyAlignment="1">
      <alignment horizontal="left" vertical="center" wrapText="1"/>
    </xf>
    <xf numFmtId="176" fontId="15" fillId="0" borderId="12" xfId="0" applyNumberFormat="1" applyFont="1" applyFill="1" applyBorder="1" applyAlignment="1">
      <alignment horizontal="right" vertical="center" wrapText="1"/>
    </xf>
    <xf numFmtId="176" fontId="14" fillId="0" borderId="12" xfId="0" applyNumberFormat="1" applyFont="1" applyFill="1" applyBorder="1" applyAlignment="1">
      <alignment horizontal="righ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Fill="1" applyAlignment="1">
      <alignment horizontal="left" vertical="center"/>
    </xf>
    <xf numFmtId="0" fontId="4" fillId="0" borderId="6" xfId="0" applyFont="1" applyFill="1" applyBorder="1" applyAlignment="1">
      <alignment horizontal="left" vertical="center"/>
    </xf>
    <xf numFmtId="0" fontId="14" fillId="0" borderId="0" xfId="0" applyFont="1" applyFill="1" applyAlignment="1">
      <alignment horizontal="left" vertical="center"/>
    </xf>
    <xf numFmtId="0" fontId="14" fillId="0" borderId="6" xfId="0" applyFont="1" applyFill="1" applyBorder="1" applyAlignment="1">
      <alignment horizontal="left" vertical="center"/>
    </xf>
    <xf numFmtId="176" fontId="13" fillId="0" borderId="9" xfId="0" applyNumberFormat="1" applyFont="1" applyFill="1" applyBorder="1" applyAlignment="1">
      <alignment horizontal="left" vertical="center"/>
    </xf>
    <xf numFmtId="176" fontId="13" fillId="0" borderId="2" xfId="0" applyNumberFormat="1" applyFont="1" applyFill="1" applyBorder="1" applyAlignment="1">
      <alignment horizontal="left" vertical="center"/>
    </xf>
    <xf numFmtId="176" fontId="13" fillId="0" borderId="1" xfId="0" applyNumberFormat="1" applyFont="1" applyFill="1" applyBorder="1" applyAlignment="1">
      <alignment horizontal="left"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176" fontId="0"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14" fillId="0" borderId="9" xfId="0" applyFont="1" applyFill="1" applyBorder="1" applyAlignment="1">
      <alignment horizontal="right" vertical="center"/>
    </xf>
    <xf numFmtId="0" fontId="14" fillId="0" borderId="1" xfId="0" applyFont="1" applyFill="1" applyBorder="1" applyAlignment="1">
      <alignment horizontal="right" vertical="center"/>
    </xf>
    <xf numFmtId="0" fontId="4" fillId="0" borderId="9" xfId="0" applyFont="1" applyFill="1" applyBorder="1" applyAlignment="1">
      <alignment horizontal="left" vertical="center"/>
    </xf>
    <xf numFmtId="0" fontId="12" fillId="0" borderId="0" xfId="0" applyFont="1" applyFill="1" applyAlignment="1">
      <alignment horizontal="left" vertical="center"/>
    </xf>
    <xf numFmtId="0" fontId="12" fillId="0" borderId="6" xfId="0" applyFont="1" applyFill="1" applyBorder="1" applyAlignment="1">
      <alignment horizontal="left" vertical="center"/>
    </xf>
    <xf numFmtId="176" fontId="12" fillId="0" borderId="0" xfId="0" applyNumberFormat="1" applyFont="1" applyFill="1" applyBorder="1" applyAlignment="1">
      <alignment horizontal="left" vertical="center"/>
    </xf>
    <xf numFmtId="176" fontId="12" fillId="0" borderId="6" xfId="0" applyNumberFormat="1"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18" fillId="0" borderId="6" xfId="0" applyFont="1" applyFill="1" applyBorder="1" applyAlignment="1">
      <alignment horizontal="left" vertical="center"/>
    </xf>
    <xf numFmtId="0" fontId="7" fillId="0" borderId="9"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8" fillId="0" borderId="1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9" xfId="0" applyFont="1" applyFill="1" applyBorder="1" applyAlignment="1">
      <alignment horizontal="center" vertical="center"/>
    </xf>
    <xf numFmtId="176" fontId="10" fillId="0" borderId="8" xfId="0" applyNumberFormat="1" applyFont="1" applyFill="1" applyBorder="1" applyAlignment="1">
      <alignment horizontal="left" vertical="center"/>
    </xf>
    <xf numFmtId="176" fontId="10" fillId="0" borderId="0" xfId="0" applyNumberFormat="1" applyFont="1" applyFill="1" applyBorder="1" applyAlignment="1">
      <alignment horizontal="left" vertical="center"/>
    </xf>
    <xf numFmtId="176" fontId="10" fillId="0" borderId="10" xfId="0" applyNumberFormat="1" applyFont="1" applyFill="1" applyBorder="1" applyAlignment="1">
      <alignment horizontal="right" vertical="center"/>
    </xf>
    <xf numFmtId="176" fontId="10" fillId="0" borderId="4" xfId="0" applyNumberFormat="1" applyFont="1" applyFill="1" applyBorder="1" applyAlignment="1">
      <alignment horizontal="right" vertical="center"/>
    </xf>
    <xf numFmtId="176" fontId="10" fillId="0" borderId="10" xfId="0" applyNumberFormat="1" applyFont="1" applyFill="1" applyBorder="1" applyAlignment="1">
      <alignment horizontal="left" vertical="center"/>
    </xf>
    <xf numFmtId="176" fontId="10" fillId="0" borderId="4" xfId="0" applyNumberFormat="1" applyFont="1" applyFill="1" applyBorder="1" applyAlignment="1">
      <alignment horizontal="left" vertical="center"/>
    </xf>
    <xf numFmtId="176" fontId="10" fillId="0" borderId="8"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0" fillId="0" borderId="11" xfId="0" applyFont="1" applyFill="1" applyBorder="1" applyAlignment="1">
      <alignment horizontal="left" vertical="center"/>
    </xf>
    <xf numFmtId="0" fontId="10" fillId="0" borderId="5" xfId="0" applyFont="1" applyFill="1" applyBorder="1" applyAlignment="1">
      <alignment horizontal="left" vertical="center"/>
    </xf>
    <xf numFmtId="0" fontId="10" fillId="0" borderId="7" xfId="0" applyFont="1" applyFill="1" applyBorder="1" applyAlignment="1">
      <alignment horizontal="left" vertical="center"/>
    </xf>
    <xf numFmtId="0" fontId="10" fillId="0" borderId="11" xfId="0" applyFont="1" applyFill="1" applyBorder="1" applyAlignment="1">
      <alignment vertical="center"/>
    </xf>
    <xf numFmtId="0" fontId="10" fillId="0" borderId="5" xfId="0" applyFont="1" applyFill="1" applyBorder="1" applyAlignment="1">
      <alignment vertical="center"/>
    </xf>
    <xf numFmtId="0" fontId="10" fillId="0" borderId="7" xfId="0" applyFont="1" applyFill="1" applyBorder="1" applyAlignment="1">
      <alignment vertical="center"/>
    </xf>
    <xf numFmtId="0" fontId="10" fillId="0" borderId="1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6" xfId="0" applyFont="1" applyFill="1" applyBorder="1" applyAlignment="1">
      <alignment horizontal="left" vertical="top"/>
    </xf>
    <xf numFmtId="0" fontId="10" fillId="0" borderId="10" xfId="0" applyFont="1" applyFill="1" applyBorder="1" applyAlignment="1">
      <alignment horizontal="left" vertical="top"/>
    </xf>
    <xf numFmtId="0" fontId="10" fillId="0" borderId="4" xfId="0" applyFont="1" applyFill="1" applyBorder="1" applyAlignment="1">
      <alignment horizontal="left" vertical="top"/>
    </xf>
    <xf numFmtId="0" fontId="10" fillId="0" borderId="3" xfId="0" applyFont="1" applyFill="1" applyBorder="1" applyAlignment="1">
      <alignment horizontal="left" vertical="top"/>
    </xf>
    <xf numFmtId="0" fontId="3" fillId="0" borderId="0" xfId="0" applyFont="1" applyFill="1" applyAlignment="1">
      <alignment horizontal="justify" vertical="center"/>
    </xf>
    <xf numFmtId="0" fontId="5" fillId="0" borderId="0" xfId="0" applyFont="1" applyFill="1" applyAlignment="1">
      <alignment horizontal="justify"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8" xfId="0" applyFont="1" applyFill="1" applyBorder="1" applyAlignment="1">
      <alignment horizontal="left" vertical="top"/>
    </xf>
    <xf numFmtId="0" fontId="10" fillId="0" borderId="0" xfId="0" applyFont="1" applyFill="1" applyBorder="1" applyAlignment="1">
      <alignment vertical="top"/>
    </xf>
    <xf numFmtId="0" fontId="10" fillId="0" borderId="6" xfId="0" applyFont="1" applyFill="1" applyBorder="1" applyAlignment="1">
      <alignment vertical="top"/>
    </xf>
  </cellXfs>
  <cellStyles count="2">
    <cellStyle name="桁区切り" xfId="1" builtinId="6"/>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136072</xdr:colOff>
      <xdr:row>30</xdr:row>
      <xdr:rowOff>190500</xdr:rowOff>
    </xdr:from>
    <xdr:to>
      <xdr:col>18</xdr:col>
      <xdr:colOff>278493</xdr:colOff>
      <xdr:row>34</xdr:row>
      <xdr:rowOff>61685</xdr:rowOff>
    </xdr:to>
    <xdr:sp macro="" textlink="">
      <xdr:nvSpPr>
        <xdr:cNvPr id="2" name="テキスト ボックス 1"/>
        <xdr:cNvSpPr txBox="1"/>
      </xdr:nvSpPr>
      <xdr:spPr>
        <a:xfrm>
          <a:off x="5687786" y="7742464"/>
          <a:ext cx="2387600" cy="8509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経費区分・費目の精算根拠となる資料（見積り等）に番号を付与し、ひも付きが分かるようにすること。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1%20CDM_FS\H25\11_FS&#22865;&#32004;&#26360;&#39006;\02%20&#27096;&#24335;&amp;&#21029;&#34920;\H25&#20107;&#21209;&#20966;&#29702;&#35215;&#31243;&#65288;&#21029;&#34920;&#12288;&#26893;&#30000;&#2031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uzuki\AppData\Local\Microsoft\Windows\Temporary%20Internet%20Files\Content.Outlook\BQVCB9P5\&#35352;&#20837;&#20363;&#12539;&#12501;&#12449;&#12452;&#12522;&#12531;&#12464;&#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efreshError="1">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14.700000000000001</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14.700000000000001</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8">
          <cell r="G18" t="str">
            <v>1/2</v>
          </cell>
        </row>
        <row r="19">
          <cell r="G19" t="str">
            <v>2/2</v>
          </cell>
        </row>
        <row r="20">
          <cell r="G20" t="str">
            <v>全</v>
          </cell>
        </row>
      </sheetData>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efreshError="1">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t="str">
            <v/>
          </cell>
          <cell r="B5">
            <v>1</v>
          </cell>
          <cell r="C5" t="str">
            <v>R021708501</v>
          </cell>
          <cell r="D5">
            <v>771490</v>
          </cell>
          <cell r="E5">
            <v>12350114</v>
          </cell>
          <cell r="F5">
            <v>246950</v>
          </cell>
          <cell r="G5">
            <v>6740</v>
          </cell>
          <cell r="H5">
            <v>599000</v>
          </cell>
          <cell r="I5">
            <v>379000</v>
          </cell>
        </row>
        <row r="6">
          <cell r="A6" t="str">
            <v/>
          </cell>
          <cell r="B6">
            <v>2</v>
          </cell>
          <cell r="C6" t="str">
            <v>B030004101</v>
          </cell>
          <cell r="D6">
            <v>18028226</v>
          </cell>
          <cell r="E6">
            <v>5967432</v>
          </cell>
          <cell r="F6">
            <v>594008</v>
          </cell>
          <cell r="G6">
            <v>3499600</v>
          </cell>
          <cell r="H6">
            <v>0</v>
          </cell>
          <cell r="I6">
            <v>70000</v>
          </cell>
        </row>
        <row r="7">
          <cell r="A7" t="str">
            <v/>
          </cell>
          <cell r="B7">
            <v>3</v>
          </cell>
          <cell r="C7" t="str">
            <v>B030019801</v>
          </cell>
          <cell r="D7">
            <v>4391316</v>
          </cell>
          <cell r="E7">
            <v>1302600</v>
          </cell>
          <cell r="F7">
            <v>1659140</v>
          </cell>
          <cell r="G7">
            <v>650000</v>
          </cell>
          <cell r="H7">
            <v>62000</v>
          </cell>
          <cell r="I7">
            <v>82000</v>
          </cell>
        </row>
        <row r="8">
          <cell r="A8" t="str">
            <v/>
          </cell>
          <cell r="B8">
            <v>4</v>
          </cell>
          <cell r="C8" t="str">
            <v>B030019901</v>
          </cell>
          <cell r="D8">
            <v>4366624</v>
          </cell>
          <cell r="E8">
            <v>2526500</v>
          </cell>
          <cell r="F8">
            <v>2576168</v>
          </cell>
          <cell r="G8">
            <v>2186000</v>
          </cell>
          <cell r="H8">
            <v>469000</v>
          </cell>
          <cell r="I8">
            <v>233000</v>
          </cell>
        </row>
        <row r="9">
          <cell r="A9" t="str">
            <v/>
          </cell>
          <cell r="B9">
            <v>5</v>
          </cell>
          <cell r="C9" t="str">
            <v>B030020101</v>
          </cell>
          <cell r="D9">
            <v>9247444</v>
          </cell>
          <cell r="E9">
            <v>4213200</v>
          </cell>
          <cell r="F9">
            <v>3278280</v>
          </cell>
          <cell r="G9">
            <v>1360000</v>
          </cell>
          <cell r="H9">
            <v>124000</v>
          </cell>
          <cell r="I9">
            <v>33000</v>
          </cell>
        </row>
        <row r="10">
          <cell r="A10" t="str">
            <v/>
          </cell>
          <cell r="B10">
            <v>6</v>
          </cell>
          <cell r="C10" t="str">
            <v>B030020201</v>
          </cell>
          <cell r="D10">
            <v>5636325</v>
          </cell>
          <cell r="E10">
            <v>1778000</v>
          </cell>
          <cell r="F10">
            <v>1599080</v>
          </cell>
          <cell r="G10">
            <v>1036000</v>
          </cell>
          <cell r="H10">
            <v>0</v>
          </cell>
          <cell r="I10">
            <v>33000</v>
          </cell>
        </row>
        <row r="11">
          <cell r="A11" t="str">
            <v/>
          </cell>
          <cell r="B11">
            <v>7</v>
          </cell>
          <cell r="C11" t="str">
            <v>B030021601</v>
          </cell>
          <cell r="D11">
            <v>11984590</v>
          </cell>
          <cell r="E11">
            <v>7260400</v>
          </cell>
          <cell r="F11">
            <v>6781038</v>
          </cell>
          <cell r="G11">
            <v>4444000</v>
          </cell>
          <cell r="H11">
            <v>996000</v>
          </cell>
          <cell r="I11">
            <v>523500</v>
          </cell>
        </row>
        <row r="12">
          <cell r="A12" t="str">
            <v/>
          </cell>
          <cell r="B12">
            <v>8</v>
          </cell>
          <cell r="C12" t="str">
            <v>B030023901</v>
          </cell>
          <cell r="D12">
            <v>45542000</v>
          </cell>
          <cell r="E12">
            <v>0</v>
          </cell>
          <cell r="F12">
            <v>0</v>
          </cell>
          <cell r="G12">
            <v>0</v>
          </cell>
          <cell r="H12">
            <v>0</v>
          </cell>
          <cell r="I12">
            <v>0</v>
          </cell>
        </row>
        <row r="13">
          <cell r="A13" t="str">
            <v/>
          </cell>
          <cell r="B13">
            <v>9</v>
          </cell>
          <cell r="C13" t="str">
            <v>B031000101</v>
          </cell>
          <cell r="D13">
            <v>2010893</v>
          </cell>
          <cell r="E13">
            <v>566900</v>
          </cell>
          <cell r="F13">
            <v>409477</v>
          </cell>
          <cell r="G13">
            <v>336800</v>
          </cell>
          <cell r="H13">
            <v>162000</v>
          </cell>
          <cell r="I13">
            <v>42400</v>
          </cell>
        </row>
        <row r="14">
          <cell r="A14" t="str">
            <v/>
          </cell>
          <cell r="B14">
            <v>10</v>
          </cell>
          <cell r="C14" t="str">
            <v>B031010301</v>
          </cell>
          <cell r="D14">
            <v>3154990</v>
          </cell>
          <cell r="E14">
            <v>797800</v>
          </cell>
          <cell r="F14">
            <v>215229</v>
          </cell>
          <cell r="G14">
            <v>613500</v>
          </cell>
          <cell r="H14">
            <v>298000</v>
          </cell>
          <cell r="I14">
            <v>79600</v>
          </cell>
        </row>
        <row r="15">
          <cell r="A15" t="str">
            <v/>
          </cell>
          <cell r="B15">
            <v>11</v>
          </cell>
          <cell r="C15" t="str">
            <v>B031011301</v>
          </cell>
          <cell r="D15">
            <v>7915702</v>
          </cell>
          <cell r="E15">
            <v>1863400</v>
          </cell>
          <cell r="F15">
            <v>1005058</v>
          </cell>
          <cell r="G15">
            <v>1560000</v>
          </cell>
          <cell r="H15">
            <v>596000</v>
          </cell>
          <cell r="I15">
            <v>105200</v>
          </cell>
        </row>
        <row r="16">
          <cell r="A16" t="str">
            <v/>
          </cell>
          <cell r="B16">
            <v>12</v>
          </cell>
          <cell r="C16" t="str">
            <v>B031018901</v>
          </cell>
          <cell r="D16">
            <v>5950894</v>
          </cell>
          <cell r="E16">
            <v>2654980</v>
          </cell>
          <cell r="F16">
            <v>884954</v>
          </cell>
          <cell r="G16">
            <v>709600</v>
          </cell>
          <cell r="H16">
            <v>0</v>
          </cell>
          <cell r="I16">
            <v>242400</v>
          </cell>
        </row>
        <row r="17">
          <cell r="A17" t="str">
            <v/>
          </cell>
          <cell r="B17">
            <v>13</v>
          </cell>
          <cell r="C17" t="str">
            <v>B031025901</v>
          </cell>
          <cell r="D17">
            <v>5560599</v>
          </cell>
          <cell r="E17">
            <v>820080</v>
          </cell>
          <cell r="F17">
            <v>951744</v>
          </cell>
          <cell r="G17">
            <v>1546000</v>
          </cell>
          <cell r="H17">
            <v>447000</v>
          </cell>
          <cell r="I17">
            <v>123100</v>
          </cell>
        </row>
        <row r="18">
          <cell r="A18" t="str">
            <v/>
          </cell>
          <cell r="B18">
            <v>14</v>
          </cell>
          <cell r="C18" t="str">
            <v>B031045101</v>
          </cell>
          <cell r="D18">
            <v>2524176</v>
          </cell>
          <cell r="E18">
            <v>646400</v>
          </cell>
          <cell r="F18">
            <v>1005866</v>
          </cell>
          <cell r="G18">
            <v>281900</v>
          </cell>
          <cell r="H18">
            <v>116000</v>
          </cell>
          <cell r="I18">
            <v>53400</v>
          </cell>
        </row>
        <row r="19">
          <cell r="A19" t="str">
            <v/>
          </cell>
          <cell r="B19">
            <v>15</v>
          </cell>
          <cell r="C19" t="str">
            <v>B031045201</v>
          </cell>
          <cell r="D19">
            <v>4096686</v>
          </cell>
          <cell r="E19">
            <v>753000</v>
          </cell>
          <cell r="F19">
            <v>1199310</v>
          </cell>
          <cell r="G19">
            <v>732000</v>
          </cell>
          <cell r="H19">
            <v>56000</v>
          </cell>
          <cell r="I19">
            <v>47000</v>
          </cell>
        </row>
        <row r="20">
          <cell r="A20" t="str">
            <v/>
          </cell>
          <cell r="B20">
            <v>16</v>
          </cell>
          <cell r="C20" t="str">
            <v>B031045202</v>
          </cell>
          <cell r="D20">
            <v>3962686</v>
          </cell>
          <cell r="E20">
            <v>753000</v>
          </cell>
          <cell r="F20">
            <v>1199310</v>
          </cell>
          <cell r="G20">
            <v>732000</v>
          </cell>
          <cell r="H20">
            <v>56000</v>
          </cell>
          <cell r="I20">
            <v>47000</v>
          </cell>
        </row>
        <row r="21">
          <cell r="A21" t="str">
            <v/>
          </cell>
          <cell r="B21">
            <v>17</v>
          </cell>
          <cell r="C21" t="str">
            <v>B031048501</v>
          </cell>
          <cell r="D21">
            <v>4366710</v>
          </cell>
          <cell r="E21">
            <v>722400</v>
          </cell>
          <cell r="F21">
            <v>876767</v>
          </cell>
          <cell r="G21">
            <v>1680000</v>
          </cell>
          <cell r="H21">
            <v>357000</v>
          </cell>
          <cell r="I21">
            <v>49400</v>
          </cell>
        </row>
        <row r="22">
          <cell r="A22" t="str">
            <v/>
          </cell>
          <cell r="B22">
            <v>18</v>
          </cell>
          <cell r="C22" t="str">
            <v>B031051701</v>
          </cell>
          <cell r="D22">
            <v>13674000</v>
          </cell>
          <cell r="E22">
            <v>0</v>
          </cell>
          <cell r="F22">
            <v>0</v>
          </cell>
          <cell r="G22">
            <v>0</v>
          </cell>
          <cell r="H22">
            <v>0</v>
          </cell>
          <cell r="I22">
            <v>0</v>
          </cell>
        </row>
        <row r="23">
          <cell r="A23" t="str">
            <v/>
          </cell>
          <cell r="B23">
            <v>19</v>
          </cell>
          <cell r="C23" t="str">
            <v>B031065701</v>
          </cell>
          <cell r="D23">
            <v>13619158</v>
          </cell>
          <cell r="E23">
            <v>3498800</v>
          </cell>
          <cell r="F23">
            <v>546742</v>
          </cell>
          <cell r="G23">
            <v>1380000</v>
          </cell>
          <cell r="H23">
            <v>656000</v>
          </cell>
          <cell r="I23">
            <v>247200</v>
          </cell>
        </row>
        <row r="24">
          <cell r="A24" t="str">
            <v/>
          </cell>
          <cell r="B24">
            <v>20</v>
          </cell>
          <cell r="C24" t="str">
            <v>B031066101</v>
          </cell>
          <cell r="D24">
            <v>5756579</v>
          </cell>
          <cell r="E24">
            <v>1121400</v>
          </cell>
          <cell r="F24">
            <v>273371</v>
          </cell>
          <cell r="G24">
            <v>690000</v>
          </cell>
          <cell r="H24">
            <v>376000</v>
          </cell>
          <cell r="I24">
            <v>140600</v>
          </cell>
        </row>
        <row r="25">
          <cell r="A25" t="str">
            <v/>
          </cell>
          <cell r="B25">
            <v>21</v>
          </cell>
          <cell r="C25" t="str">
            <v>B031066102</v>
          </cell>
          <cell r="D25">
            <v>6981579</v>
          </cell>
          <cell r="E25">
            <v>1121400</v>
          </cell>
          <cell r="F25">
            <v>273371</v>
          </cell>
          <cell r="G25">
            <v>690000</v>
          </cell>
          <cell r="H25">
            <v>376000</v>
          </cell>
          <cell r="I25">
            <v>140600</v>
          </cell>
        </row>
        <row r="26">
          <cell r="A26" t="str">
            <v/>
          </cell>
          <cell r="B26">
            <v>22</v>
          </cell>
          <cell r="C26" t="str">
            <v>B031100301</v>
          </cell>
          <cell r="D26">
            <v>16630176</v>
          </cell>
          <cell r="E26">
            <v>2049220</v>
          </cell>
          <cell r="F26">
            <v>539012</v>
          </cell>
          <cell r="G26">
            <v>1398000</v>
          </cell>
          <cell r="H26">
            <v>928000</v>
          </cell>
          <cell r="I26">
            <v>116900</v>
          </cell>
        </row>
        <row r="27">
          <cell r="A27" t="str">
            <v/>
          </cell>
          <cell r="B27">
            <v>23</v>
          </cell>
          <cell r="C27" t="str">
            <v>B031108401</v>
          </cell>
          <cell r="D27">
            <v>11137758</v>
          </cell>
          <cell r="E27">
            <v>2242800</v>
          </cell>
          <cell r="F27">
            <v>546742</v>
          </cell>
          <cell r="G27">
            <v>2148000</v>
          </cell>
          <cell r="H27">
            <v>752000</v>
          </cell>
          <cell r="I27">
            <v>281200</v>
          </cell>
        </row>
        <row r="28">
          <cell r="A28" t="str">
            <v/>
          </cell>
          <cell r="B28">
            <v>24</v>
          </cell>
          <cell r="C28" t="str">
            <v>B031114601</v>
          </cell>
          <cell r="D28">
            <v>20096026</v>
          </cell>
          <cell r="E28">
            <v>3031600</v>
          </cell>
          <cell r="F28">
            <v>3284820</v>
          </cell>
          <cell r="G28">
            <v>4536000</v>
          </cell>
          <cell r="H28">
            <v>828000</v>
          </cell>
          <cell r="I28">
            <v>247200</v>
          </cell>
        </row>
        <row r="29">
          <cell r="A29" t="str">
            <v/>
          </cell>
          <cell r="B29">
            <v>25</v>
          </cell>
          <cell r="C29" t="str">
            <v>B031118801</v>
          </cell>
          <cell r="D29">
            <v>5095098</v>
          </cell>
          <cell r="E29">
            <v>1231500</v>
          </cell>
          <cell r="F29">
            <v>742020</v>
          </cell>
          <cell r="G29">
            <v>1508250</v>
          </cell>
          <cell r="H29">
            <v>705000</v>
          </cell>
          <cell r="I29">
            <v>175000</v>
          </cell>
        </row>
        <row r="30">
          <cell r="A30" t="str">
            <v/>
          </cell>
          <cell r="B30">
            <v>26</v>
          </cell>
          <cell r="C30" t="str">
            <v>B031119601</v>
          </cell>
          <cell r="D30">
            <v>4397374</v>
          </cell>
          <cell r="E30">
            <v>1240400</v>
          </cell>
          <cell r="F30">
            <v>944444</v>
          </cell>
          <cell r="G30">
            <v>673600</v>
          </cell>
          <cell r="H30">
            <v>232000</v>
          </cell>
          <cell r="I30">
            <v>140800</v>
          </cell>
        </row>
        <row r="31">
          <cell r="A31" t="str">
            <v/>
          </cell>
          <cell r="B31">
            <v>27</v>
          </cell>
          <cell r="C31" t="str">
            <v>B031120701</v>
          </cell>
          <cell r="D31">
            <v>2479687</v>
          </cell>
          <cell r="E31">
            <v>623900</v>
          </cell>
          <cell r="F31">
            <v>472222</v>
          </cell>
          <cell r="G31">
            <v>336800</v>
          </cell>
          <cell r="H31">
            <v>170000</v>
          </cell>
          <cell r="I31">
            <v>157370</v>
          </cell>
        </row>
        <row r="32">
          <cell r="A32" t="str">
            <v/>
          </cell>
          <cell r="B32">
            <v>28</v>
          </cell>
          <cell r="C32" t="str">
            <v>B031141401</v>
          </cell>
          <cell r="D32">
            <v>3178961</v>
          </cell>
          <cell r="E32">
            <v>1564100</v>
          </cell>
          <cell r="F32">
            <v>536138</v>
          </cell>
          <cell r="G32">
            <v>354800</v>
          </cell>
          <cell r="H32">
            <v>0</v>
          </cell>
          <cell r="I32">
            <v>73200</v>
          </cell>
        </row>
        <row r="33">
          <cell r="A33" t="str">
            <v/>
          </cell>
          <cell r="B33">
            <v>29</v>
          </cell>
          <cell r="C33" t="str">
            <v>B031142101</v>
          </cell>
          <cell r="D33">
            <v>9340390</v>
          </cell>
          <cell r="E33">
            <v>1260500</v>
          </cell>
          <cell r="F33">
            <v>683904</v>
          </cell>
          <cell r="G33">
            <v>942000</v>
          </cell>
          <cell r="H33">
            <v>0</v>
          </cell>
          <cell r="I33">
            <v>0</v>
          </cell>
        </row>
        <row r="34">
          <cell r="A34" t="str">
            <v/>
          </cell>
          <cell r="B34">
            <v>30</v>
          </cell>
          <cell r="C34" t="str">
            <v>B031145101</v>
          </cell>
          <cell r="D34">
            <v>5299884</v>
          </cell>
          <cell r="E34">
            <v>1189000</v>
          </cell>
          <cell r="F34">
            <v>1006276</v>
          </cell>
          <cell r="G34">
            <v>673600</v>
          </cell>
          <cell r="H34">
            <v>364000</v>
          </cell>
          <cell r="I34">
            <v>636800</v>
          </cell>
        </row>
        <row r="35">
          <cell r="A35" t="str">
            <v/>
          </cell>
          <cell r="B35">
            <v>31</v>
          </cell>
          <cell r="C35" t="str">
            <v>B031145201</v>
          </cell>
          <cell r="D35">
            <v>8023379</v>
          </cell>
          <cell r="E35">
            <v>1121400</v>
          </cell>
          <cell r="F35">
            <v>273371</v>
          </cell>
          <cell r="G35">
            <v>690000</v>
          </cell>
          <cell r="H35">
            <v>328000</v>
          </cell>
          <cell r="I35">
            <v>123600</v>
          </cell>
        </row>
        <row r="36">
          <cell r="A36" t="str">
            <v/>
          </cell>
          <cell r="B36">
            <v>32</v>
          </cell>
          <cell r="C36" t="str">
            <v>B031145202</v>
          </cell>
          <cell r="D36">
            <v>3967374</v>
          </cell>
          <cell r="E36">
            <v>1240400</v>
          </cell>
          <cell r="F36">
            <v>944444</v>
          </cell>
          <cell r="G36">
            <v>673600</v>
          </cell>
          <cell r="H36">
            <v>232000</v>
          </cell>
          <cell r="I36">
            <v>106800</v>
          </cell>
        </row>
        <row r="37">
          <cell r="A37" t="str">
            <v/>
          </cell>
          <cell r="B37">
            <v>33</v>
          </cell>
          <cell r="C37" t="str">
            <v>B031145203</v>
          </cell>
          <cell r="D37">
            <v>5818689</v>
          </cell>
          <cell r="E37">
            <v>948100</v>
          </cell>
          <cell r="F37">
            <v>221728</v>
          </cell>
          <cell r="G37">
            <v>613500</v>
          </cell>
          <cell r="H37">
            <v>0</v>
          </cell>
          <cell r="I37">
            <v>52600</v>
          </cell>
        </row>
        <row r="38">
          <cell r="A38" t="str">
            <v/>
          </cell>
          <cell r="B38">
            <v>34</v>
          </cell>
          <cell r="C38" t="str">
            <v>B031148501</v>
          </cell>
          <cell r="D38">
            <v>6138016</v>
          </cell>
          <cell r="E38">
            <v>1883100</v>
          </cell>
          <cell r="F38">
            <v>2756454</v>
          </cell>
          <cell r="G38">
            <v>845700</v>
          </cell>
          <cell r="H38">
            <v>348000</v>
          </cell>
          <cell r="I38">
            <v>160200</v>
          </cell>
        </row>
        <row r="39">
          <cell r="A39" t="str">
            <v/>
          </cell>
          <cell r="B39">
            <v>35</v>
          </cell>
          <cell r="C39" t="str">
            <v>B031148502</v>
          </cell>
          <cell r="D39">
            <v>4029344</v>
          </cell>
          <cell r="E39">
            <v>1255400</v>
          </cell>
          <cell r="F39">
            <v>1837636</v>
          </cell>
          <cell r="G39">
            <v>563800</v>
          </cell>
          <cell r="H39">
            <v>232000</v>
          </cell>
          <cell r="I39">
            <v>106800</v>
          </cell>
        </row>
        <row r="40">
          <cell r="A40" t="str">
            <v/>
          </cell>
          <cell r="B40">
            <v>36</v>
          </cell>
          <cell r="C40" t="str">
            <v>B031157801</v>
          </cell>
          <cell r="D40">
            <v>993690</v>
          </cell>
          <cell r="E40">
            <v>16316288</v>
          </cell>
          <cell r="F40">
            <v>423990</v>
          </cell>
          <cell r="G40">
            <v>6146</v>
          </cell>
          <cell r="H40">
            <v>564000</v>
          </cell>
          <cell r="I40">
            <v>66000</v>
          </cell>
        </row>
        <row r="41">
          <cell r="A41" t="str">
            <v/>
          </cell>
          <cell r="B41">
            <v>37</v>
          </cell>
          <cell r="C41" t="str">
            <v>B031158001</v>
          </cell>
          <cell r="D41">
            <v>6256158</v>
          </cell>
          <cell r="E41">
            <v>1395600</v>
          </cell>
          <cell r="F41">
            <v>1072602</v>
          </cell>
          <cell r="G41">
            <v>673600</v>
          </cell>
          <cell r="H41">
            <v>354000</v>
          </cell>
          <cell r="I41">
            <v>106800</v>
          </cell>
        </row>
        <row r="42">
          <cell r="A42" t="str">
            <v/>
          </cell>
          <cell r="B42">
            <v>38</v>
          </cell>
          <cell r="C42" t="str">
            <v>B031158101</v>
          </cell>
          <cell r="D42">
            <v>5299884</v>
          </cell>
          <cell r="E42">
            <v>1269200</v>
          </cell>
          <cell r="F42">
            <v>1006276</v>
          </cell>
          <cell r="G42">
            <v>673600</v>
          </cell>
          <cell r="H42">
            <v>354000</v>
          </cell>
          <cell r="I42">
            <v>256800</v>
          </cell>
        </row>
        <row r="43">
          <cell r="A43" t="str">
            <v/>
          </cell>
          <cell r="B43">
            <v>39</v>
          </cell>
          <cell r="C43" t="str">
            <v>B031158201</v>
          </cell>
          <cell r="D43">
            <v>5299884</v>
          </cell>
          <cell r="E43">
            <v>1269200</v>
          </cell>
          <cell r="F43">
            <v>1006276</v>
          </cell>
          <cell r="G43">
            <v>673600</v>
          </cell>
          <cell r="H43">
            <v>354000</v>
          </cell>
          <cell r="I43">
            <v>206800</v>
          </cell>
        </row>
        <row r="44">
          <cell r="A44" t="str">
            <v/>
          </cell>
          <cell r="B44">
            <v>40</v>
          </cell>
          <cell r="C44" t="str">
            <v>B031163901</v>
          </cell>
          <cell r="D44">
            <v>6295884</v>
          </cell>
          <cell r="E44">
            <v>1269200</v>
          </cell>
          <cell r="F44">
            <v>1006276</v>
          </cell>
          <cell r="G44">
            <v>673600</v>
          </cell>
          <cell r="H44">
            <v>354000</v>
          </cell>
          <cell r="I44">
            <v>106800</v>
          </cell>
        </row>
        <row r="45">
          <cell r="A45" t="str">
            <v/>
          </cell>
          <cell r="B45">
            <v>41</v>
          </cell>
          <cell r="C45" t="str">
            <v>B031164001</v>
          </cell>
          <cell r="D45">
            <v>5779102</v>
          </cell>
          <cell r="E45">
            <v>1863400</v>
          </cell>
          <cell r="F45">
            <v>1005058</v>
          </cell>
          <cell r="G45">
            <v>2328000</v>
          </cell>
          <cell r="H45">
            <v>744000</v>
          </cell>
          <cell r="I45">
            <v>105200</v>
          </cell>
        </row>
        <row r="46">
          <cell r="A46" t="str">
            <v/>
          </cell>
          <cell r="B46">
            <v>42</v>
          </cell>
          <cell r="C46" t="str">
            <v>B031164201</v>
          </cell>
          <cell r="D46">
            <v>5408702</v>
          </cell>
          <cell r="E46">
            <v>3327400</v>
          </cell>
          <cell r="F46">
            <v>1005058</v>
          </cell>
          <cell r="G46">
            <v>1560000</v>
          </cell>
          <cell r="H46">
            <v>744000</v>
          </cell>
          <cell r="I46">
            <v>83200</v>
          </cell>
        </row>
        <row r="47">
          <cell r="A47" t="str">
            <v/>
          </cell>
          <cell r="B47">
            <v>43</v>
          </cell>
          <cell r="C47" t="str">
            <v>B031166801</v>
          </cell>
          <cell r="D47">
            <v>7726918</v>
          </cell>
          <cell r="E47">
            <v>4319000</v>
          </cell>
          <cell r="F47">
            <v>1205872</v>
          </cell>
          <cell r="G47">
            <v>4670000</v>
          </cell>
          <cell r="H47">
            <v>870000</v>
          </cell>
          <cell r="I47">
            <v>108000</v>
          </cell>
        </row>
        <row r="48">
          <cell r="A48" t="str">
            <v/>
          </cell>
          <cell r="B48">
            <v>44</v>
          </cell>
          <cell r="C48" t="str">
            <v>B031170601</v>
          </cell>
          <cell r="D48">
            <v>10863014</v>
          </cell>
          <cell r="E48">
            <v>4670200</v>
          </cell>
          <cell r="F48">
            <v>703810</v>
          </cell>
          <cell r="G48">
            <v>4773000</v>
          </cell>
          <cell r="H48">
            <v>208000</v>
          </cell>
          <cell r="I48">
            <v>184000</v>
          </cell>
        </row>
        <row r="49">
          <cell r="A49" t="str">
            <v/>
          </cell>
          <cell r="B49">
            <v>45</v>
          </cell>
          <cell r="C49" t="str">
            <v>B031172001</v>
          </cell>
          <cell r="D49">
            <v>4389884</v>
          </cell>
          <cell r="E49">
            <v>1364200</v>
          </cell>
          <cell r="F49">
            <v>1006276</v>
          </cell>
          <cell r="G49">
            <v>673600</v>
          </cell>
          <cell r="H49">
            <v>354000</v>
          </cell>
          <cell r="I49">
            <v>140800</v>
          </cell>
        </row>
        <row r="50">
          <cell r="A50" t="str">
            <v/>
          </cell>
          <cell r="B50">
            <v>46</v>
          </cell>
          <cell r="C50" t="str">
            <v>B031176701</v>
          </cell>
          <cell r="D50">
            <v>12460100</v>
          </cell>
          <cell r="E50">
            <v>3498800</v>
          </cell>
          <cell r="F50">
            <v>1260872</v>
          </cell>
          <cell r="G50">
            <v>1686000</v>
          </cell>
          <cell r="H50">
            <v>1144000</v>
          </cell>
          <cell r="I50">
            <v>91600</v>
          </cell>
        </row>
        <row r="51">
          <cell r="A51" t="str">
            <v/>
          </cell>
          <cell r="B51">
            <v>47</v>
          </cell>
          <cell r="C51" t="str">
            <v>B031181501</v>
          </cell>
          <cell r="D51">
            <v>5975964</v>
          </cell>
          <cell r="E51">
            <v>1299000</v>
          </cell>
          <cell r="F51">
            <v>1998850</v>
          </cell>
          <cell r="G51">
            <v>1220000</v>
          </cell>
          <cell r="H51">
            <v>0</v>
          </cell>
          <cell r="I51">
            <v>119000</v>
          </cell>
        </row>
        <row r="52">
          <cell r="A52" t="str">
            <v/>
          </cell>
          <cell r="B52">
            <v>48</v>
          </cell>
          <cell r="C52" t="str">
            <v>B031186301</v>
          </cell>
          <cell r="D52">
            <v>41793708</v>
          </cell>
          <cell r="E52">
            <v>5597000</v>
          </cell>
          <cell r="F52">
            <v>5163816</v>
          </cell>
          <cell r="G52">
            <v>3860000</v>
          </cell>
          <cell r="H52">
            <v>938000</v>
          </cell>
          <cell r="I52">
            <v>136000</v>
          </cell>
        </row>
        <row r="53">
          <cell r="A53" t="str">
            <v/>
          </cell>
          <cell r="B53">
            <v>49</v>
          </cell>
          <cell r="C53" t="str">
            <v>B031192401</v>
          </cell>
          <cell r="D53">
            <v>3365436</v>
          </cell>
          <cell r="E53">
            <v>2930500</v>
          </cell>
          <cell r="F53">
            <v>1847397</v>
          </cell>
          <cell r="G53">
            <v>1760000</v>
          </cell>
          <cell r="H53">
            <v>444000</v>
          </cell>
          <cell r="I53">
            <v>67000</v>
          </cell>
        </row>
        <row r="54">
          <cell r="A54" t="str">
            <v/>
          </cell>
          <cell r="B54">
            <v>50</v>
          </cell>
          <cell r="C54" t="str">
            <v>B031193901</v>
          </cell>
          <cell r="D54">
            <v>6623084</v>
          </cell>
          <cell r="E54">
            <v>1374000</v>
          </cell>
          <cell r="F54">
            <v>1037324</v>
          </cell>
          <cell r="G54">
            <v>673600</v>
          </cell>
          <cell r="H54">
            <v>0</v>
          </cell>
          <cell r="I54">
            <v>0</v>
          </cell>
        </row>
        <row r="55">
          <cell r="A55" t="str">
            <v/>
          </cell>
          <cell r="B55">
            <v>51</v>
          </cell>
          <cell r="C55" t="str">
            <v>B031201402</v>
          </cell>
          <cell r="D55">
            <v>8245248</v>
          </cell>
          <cell r="E55">
            <v>6195200</v>
          </cell>
          <cell r="F55">
            <v>5052336</v>
          </cell>
          <cell r="G55">
            <v>3860000</v>
          </cell>
          <cell r="H55">
            <v>938000</v>
          </cell>
          <cell r="I55">
            <v>112000</v>
          </cell>
        </row>
        <row r="56">
          <cell r="A56" t="str">
            <v/>
          </cell>
          <cell r="B56">
            <v>52</v>
          </cell>
          <cell r="C56" t="str">
            <v>B031201701</v>
          </cell>
          <cell r="D56">
            <v>2187942</v>
          </cell>
          <cell r="E56">
            <v>634600</v>
          </cell>
          <cell r="F56">
            <v>503138</v>
          </cell>
          <cell r="G56">
            <v>336800</v>
          </cell>
          <cell r="H56">
            <v>177000</v>
          </cell>
          <cell r="I56">
            <v>42400</v>
          </cell>
        </row>
        <row r="57">
          <cell r="A57" t="str">
            <v/>
          </cell>
          <cell r="B57">
            <v>53</v>
          </cell>
          <cell r="C57" t="str">
            <v>B031202901</v>
          </cell>
          <cell r="D57">
            <v>6318158</v>
          </cell>
          <cell r="E57">
            <v>1395600</v>
          </cell>
          <cell r="F57">
            <v>1072602</v>
          </cell>
          <cell r="G57">
            <v>673600</v>
          </cell>
          <cell r="H57">
            <v>0</v>
          </cell>
          <cell r="I57">
            <v>106800</v>
          </cell>
        </row>
        <row r="58">
          <cell r="A58" t="str">
            <v/>
          </cell>
          <cell r="B58">
            <v>54</v>
          </cell>
          <cell r="C58" t="str">
            <v>B031208201</v>
          </cell>
          <cell r="D58">
            <v>6457588</v>
          </cell>
          <cell r="E58">
            <v>1674800</v>
          </cell>
          <cell r="F58">
            <v>269506</v>
          </cell>
          <cell r="G58">
            <v>663000</v>
          </cell>
          <cell r="H58">
            <v>100000</v>
          </cell>
          <cell r="I58">
            <v>58450</v>
          </cell>
        </row>
        <row r="59">
          <cell r="A59" t="str">
            <v/>
          </cell>
          <cell r="B59">
            <v>55</v>
          </cell>
          <cell r="C59" t="str">
            <v>B031219701</v>
          </cell>
          <cell r="D59">
            <v>1196408</v>
          </cell>
          <cell r="E59">
            <v>432000</v>
          </cell>
          <cell r="F59">
            <v>399770</v>
          </cell>
          <cell r="G59">
            <v>522000</v>
          </cell>
          <cell r="H59">
            <v>0</v>
          </cell>
          <cell r="I59">
            <v>33000</v>
          </cell>
        </row>
        <row r="60">
          <cell r="A60" t="str">
            <v/>
          </cell>
          <cell r="B60">
            <v>56</v>
          </cell>
          <cell r="C60" t="str">
            <v>B031220501</v>
          </cell>
          <cell r="D60">
            <v>4850591</v>
          </cell>
          <cell r="E60">
            <v>1062800</v>
          </cell>
          <cell r="F60">
            <v>271799</v>
          </cell>
          <cell r="G60">
            <v>690000</v>
          </cell>
          <cell r="H60">
            <v>0</v>
          </cell>
          <cell r="I60">
            <v>58450</v>
          </cell>
        </row>
        <row r="61">
          <cell r="A61" t="str">
            <v/>
          </cell>
          <cell r="B61">
            <v>57</v>
          </cell>
          <cell r="C61" t="str">
            <v>B031221501</v>
          </cell>
          <cell r="D61">
            <v>6235922</v>
          </cell>
          <cell r="E61">
            <v>3128200</v>
          </cell>
          <cell r="F61">
            <v>1072276</v>
          </cell>
          <cell r="G61">
            <v>709600</v>
          </cell>
          <cell r="H61">
            <v>0</v>
          </cell>
          <cell r="I61">
            <v>146400</v>
          </cell>
        </row>
        <row r="62">
          <cell r="A62" t="str">
            <v/>
          </cell>
          <cell r="B62">
            <v>58</v>
          </cell>
          <cell r="C62" t="str">
            <v>B031222701</v>
          </cell>
          <cell r="D62">
            <v>5487192</v>
          </cell>
          <cell r="E62">
            <v>4034700</v>
          </cell>
          <cell r="F62">
            <v>2607388</v>
          </cell>
          <cell r="G62">
            <v>1930000</v>
          </cell>
          <cell r="H62">
            <v>0</v>
          </cell>
          <cell r="I62">
            <v>105550</v>
          </cell>
        </row>
        <row r="63">
          <cell r="A63" t="str">
            <v/>
          </cell>
          <cell r="B63">
            <v>59</v>
          </cell>
          <cell r="C63" t="str">
            <v>B031227801</v>
          </cell>
          <cell r="D63">
            <v>7153405</v>
          </cell>
          <cell r="E63">
            <v>3649500</v>
          </cell>
          <cell r="F63">
            <v>664700</v>
          </cell>
          <cell r="G63">
            <v>3783400</v>
          </cell>
          <cell r="H63">
            <v>100000</v>
          </cell>
          <cell r="I63">
            <v>0</v>
          </cell>
        </row>
        <row r="64">
          <cell r="A64" t="str">
            <v/>
          </cell>
          <cell r="B64">
            <v>60</v>
          </cell>
          <cell r="C64" t="str">
            <v>B031229701</v>
          </cell>
          <cell r="D64">
            <v>9232190</v>
          </cell>
          <cell r="E64">
            <v>1260500</v>
          </cell>
          <cell r="F64">
            <v>683904</v>
          </cell>
          <cell r="G64">
            <v>906000</v>
          </cell>
          <cell r="H64">
            <v>0</v>
          </cell>
          <cell r="I64">
            <v>97450</v>
          </cell>
        </row>
        <row r="65">
          <cell r="A65" t="str">
            <v/>
          </cell>
          <cell r="B65">
            <v>61</v>
          </cell>
          <cell r="C65" t="str">
            <v>B031234301</v>
          </cell>
          <cell r="D65">
            <v>3174935</v>
          </cell>
          <cell r="E65">
            <v>674200</v>
          </cell>
          <cell r="F65">
            <v>800295</v>
          </cell>
          <cell r="G65">
            <v>568500</v>
          </cell>
          <cell r="H65">
            <v>0</v>
          </cell>
          <cell r="I65">
            <v>48910</v>
          </cell>
        </row>
        <row r="66">
          <cell r="A66" t="str">
            <v/>
          </cell>
          <cell r="B66">
            <v>62</v>
          </cell>
          <cell r="C66" t="str">
            <v>B031237201</v>
          </cell>
          <cell r="D66">
            <v>5299884</v>
          </cell>
          <cell r="E66">
            <v>1269200</v>
          </cell>
          <cell r="F66">
            <v>1006276</v>
          </cell>
          <cell r="G66">
            <v>673600</v>
          </cell>
          <cell r="H66">
            <v>0</v>
          </cell>
          <cell r="I66">
            <v>514800</v>
          </cell>
        </row>
        <row r="67">
          <cell r="A67" t="str">
            <v/>
          </cell>
          <cell r="B67">
            <v>63</v>
          </cell>
          <cell r="C67" t="str">
            <v>B031237501</v>
          </cell>
          <cell r="D67">
            <v>5299884</v>
          </cell>
          <cell r="E67">
            <v>1269200</v>
          </cell>
          <cell r="F67">
            <v>1006276</v>
          </cell>
          <cell r="G67">
            <v>673600</v>
          </cell>
          <cell r="H67">
            <v>0</v>
          </cell>
          <cell r="I67">
            <v>334800</v>
          </cell>
        </row>
        <row r="68">
          <cell r="A68" t="str">
            <v/>
          </cell>
          <cell r="B68">
            <v>64</v>
          </cell>
          <cell r="C68" t="str">
            <v>B031239101</v>
          </cell>
          <cell r="D68">
            <v>20386000</v>
          </cell>
          <cell r="E68">
            <v>81000</v>
          </cell>
          <cell r="F68">
            <v>0</v>
          </cell>
          <cell r="G68">
            <v>0</v>
          </cell>
          <cell r="H68">
            <v>0</v>
          </cell>
          <cell r="I68">
            <v>0</v>
          </cell>
        </row>
        <row r="69">
          <cell r="A69" t="str">
            <v/>
          </cell>
          <cell r="B69">
            <v>65</v>
          </cell>
          <cell r="C69" t="str">
            <v>B031240101</v>
          </cell>
          <cell r="D69">
            <v>3957858</v>
          </cell>
          <cell r="E69">
            <v>876800</v>
          </cell>
          <cell r="F69">
            <v>219187</v>
          </cell>
          <cell r="G69">
            <v>613500</v>
          </cell>
          <cell r="H69">
            <v>0</v>
          </cell>
          <cell r="I69">
            <v>52600</v>
          </cell>
        </row>
        <row r="70">
          <cell r="A70" t="str">
            <v/>
          </cell>
          <cell r="B70">
            <v>66</v>
          </cell>
          <cell r="C70" t="str">
            <v>B031241201</v>
          </cell>
          <cell r="D70">
            <v>3811686</v>
          </cell>
          <cell r="E70">
            <v>1396000</v>
          </cell>
          <cell r="F70">
            <v>1199310</v>
          </cell>
          <cell r="G70">
            <v>732000</v>
          </cell>
          <cell r="H70">
            <v>0</v>
          </cell>
          <cell r="I70">
            <v>27000</v>
          </cell>
        </row>
        <row r="71">
          <cell r="A71" t="str">
            <v/>
          </cell>
          <cell r="B71">
            <v>67</v>
          </cell>
          <cell r="C71" t="str">
            <v>B031242501</v>
          </cell>
          <cell r="D71">
            <v>23932016</v>
          </cell>
          <cell r="E71">
            <v>5695000</v>
          </cell>
          <cell r="F71">
            <v>4091116</v>
          </cell>
          <cell r="G71">
            <v>2580000</v>
          </cell>
          <cell r="H71">
            <v>0</v>
          </cell>
          <cell r="I71">
            <v>395800</v>
          </cell>
        </row>
        <row r="72">
          <cell r="A72" t="str">
            <v/>
          </cell>
          <cell r="B72">
            <v>68</v>
          </cell>
          <cell r="C72" t="str">
            <v>B031248401</v>
          </cell>
          <cell r="D72">
            <v>2081687</v>
          </cell>
          <cell r="E72">
            <v>623900</v>
          </cell>
          <cell r="F72">
            <v>472222</v>
          </cell>
          <cell r="G72">
            <v>336800</v>
          </cell>
          <cell r="H72">
            <v>0</v>
          </cell>
          <cell r="I72">
            <v>53400</v>
          </cell>
        </row>
        <row r="73">
          <cell r="A73" t="str">
            <v/>
          </cell>
          <cell r="B73">
            <v>69</v>
          </cell>
          <cell r="C73" t="str">
            <v>B031248501</v>
          </cell>
          <cell r="D73">
            <v>4701325</v>
          </cell>
          <cell r="E73">
            <v>587000</v>
          </cell>
          <cell r="F73">
            <v>1599080</v>
          </cell>
          <cell r="G73">
            <v>976000</v>
          </cell>
          <cell r="H73">
            <v>0</v>
          </cell>
          <cell r="I73">
            <v>44000</v>
          </cell>
        </row>
        <row r="74">
          <cell r="A74" t="str">
            <v/>
          </cell>
          <cell r="B74">
            <v>70</v>
          </cell>
          <cell r="C74" t="str">
            <v>B035043501</v>
          </cell>
          <cell r="D74">
            <v>9210341</v>
          </cell>
          <cell r="E74">
            <v>1374500</v>
          </cell>
          <cell r="F74">
            <v>1780594</v>
          </cell>
          <cell r="G74">
            <v>2020000</v>
          </cell>
          <cell r="H74">
            <v>0</v>
          </cell>
          <cell r="I74">
            <v>120400</v>
          </cell>
        </row>
        <row r="75">
          <cell r="A75" t="str">
            <v/>
          </cell>
          <cell r="B75">
            <v>71</v>
          </cell>
          <cell r="C75" t="str">
            <v>B036080301</v>
          </cell>
          <cell r="D75">
            <v>4341189</v>
          </cell>
          <cell r="E75">
            <v>948100</v>
          </cell>
          <cell r="F75">
            <v>221728</v>
          </cell>
          <cell r="G75">
            <v>613500</v>
          </cell>
          <cell r="H75">
            <v>342000</v>
          </cell>
          <cell r="I75">
            <v>41600</v>
          </cell>
        </row>
        <row r="76">
          <cell r="A76" t="str">
            <v/>
          </cell>
          <cell r="B76">
            <v>72</v>
          </cell>
          <cell r="C76" t="str">
            <v>B036081301</v>
          </cell>
          <cell r="D76">
            <v>10418316</v>
          </cell>
          <cell r="E76">
            <v>3184600</v>
          </cell>
          <cell r="F76">
            <v>438374</v>
          </cell>
          <cell r="G76">
            <v>1227000</v>
          </cell>
          <cell r="H76">
            <v>596000</v>
          </cell>
          <cell r="I76">
            <v>83200</v>
          </cell>
        </row>
        <row r="77">
          <cell r="A77" t="str">
            <v/>
          </cell>
          <cell r="B77">
            <v>73</v>
          </cell>
          <cell r="C77" t="str">
            <v>B036110401</v>
          </cell>
          <cell r="D77">
            <v>4311316</v>
          </cell>
          <cell r="E77">
            <v>660600</v>
          </cell>
          <cell r="F77">
            <v>1659140</v>
          </cell>
          <cell r="G77">
            <v>650000</v>
          </cell>
          <cell r="H77">
            <v>62000</v>
          </cell>
          <cell r="I77">
            <v>33000</v>
          </cell>
        </row>
        <row r="78">
          <cell r="A78" t="str">
            <v/>
          </cell>
          <cell r="B78">
            <v>74</v>
          </cell>
          <cell r="C78" t="str">
            <v>B036114701</v>
          </cell>
          <cell r="D78">
            <v>5047084</v>
          </cell>
          <cell r="E78">
            <v>1374000</v>
          </cell>
          <cell r="F78">
            <v>1037324</v>
          </cell>
          <cell r="G78">
            <v>673600</v>
          </cell>
          <cell r="H78">
            <v>0</v>
          </cell>
          <cell r="I78">
            <v>84800</v>
          </cell>
        </row>
        <row r="79">
          <cell r="A79" t="str">
            <v/>
          </cell>
          <cell r="B79">
            <v>75</v>
          </cell>
          <cell r="C79" t="str">
            <v>B036117901</v>
          </cell>
          <cell r="D79">
            <v>2344893</v>
          </cell>
          <cell r="E79">
            <v>713300</v>
          </cell>
          <cell r="F79">
            <v>409477</v>
          </cell>
          <cell r="G79">
            <v>336800</v>
          </cell>
          <cell r="H79">
            <v>146000</v>
          </cell>
          <cell r="I79">
            <v>70400</v>
          </cell>
        </row>
        <row r="80">
          <cell r="A80" t="str">
            <v/>
          </cell>
          <cell r="B80">
            <v>76</v>
          </cell>
          <cell r="C80" t="str">
            <v>B036124101</v>
          </cell>
          <cell r="D80">
            <v>2207282</v>
          </cell>
          <cell r="E80">
            <v>1199490</v>
          </cell>
          <cell r="F80">
            <v>428915</v>
          </cell>
          <cell r="G80">
            <v>354800</v>
          </cell>
          <cell r="H80">
            <v>231000</v>
          </cell>
          <cell r="I80">
            <v>45200</v>
          </cell>
        </row>
        <row r="81">
          <cell r="A81" t="str">
            <v/>
          </cell>
          <cell r="B81">
            <v>77</v>
          </cell>
          <cell r="C81" t="str">
            <v>B036128401</v>
          </cell>
          <cell r="D81">
            <v>4765084</v>
          </cell>
          <cell r="E81">
            <v>1244800</v>
          </cell>
          <cell r="F81">
            <v>1037324</v>
          </cell>
          <cell r="G81">
            <v>673600</v>
          </cell>
          <cell r="H81">
            <v>0</v>
          </cell>
          <cell r="I81">
            <v>84800</v>
          </cell>
        </row>
        <row r="82">
          <cell r="A82" t="str">
            <v/>
          </cell>
          <cell r="B82">
            <v>78</v>
          </cell>
          <cell r="C82" t="str">
            <v>B036145901</v>
          </cell>
          <cell r="D82">
            <v>2816961</v>
          </cell>
          <cell r="E82">
            <v>1588500</v>
          </cell>
          <cell r="F82">
            <v>536138</v>
          </cell>
          <cell r="G82">
            <v>354800</v>
          </cell>
          <cell r="H82">
            <v>0</v>
          </cell>
          <cell r="I82">
            <v>45200</v>
          </cell>
        </row>
        <row r="83">
          <cell r="A83" t="str">
            <v/>
          </cell>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refreshError="1"/>
      <sheetData sheetId="1"/>
      <sheetData sheetId="2" refreshError="1">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経費内訳"/>
      <sheetName val="【交付申請】積算表①（人件費）"/>
      <sheetName val="【交付申請】積算表②（旅費）"/>
      <sheetName val="【参考】原価管理表"/>
      <sheetName val="【実績報告】経費内訳"/>
      <sheetName val="【実績報告】精算表②（旅費）"/>
      <sheetName val="【実績報告】旅費報告書"/>
      <sheetName val="【実績報告】旅費証憑"/>
      <sheetName val="【実績報告】搭乗券半券"/>
      <sheetName val="【実績報告】外貨両替計算書"/>
      <sheetName val="【実績報告】積算表①（人件費）"/>
      <sheetName val="【実績報告】業務従事日誌"/>
      <sheetName val="【実績報告】人件費単価算出表"/>
      <sheetName val="【実績報告】ファイリング例"/>
    </sheetNames>
    <sheetDataSet>
      <sheetData sheetId="0"/>
      <sheetData sheetId="1">
        <row r="10">
          <cell r="R10">
            <v>802140</v>
          </cell>
        </row>
        <row r="19">
          <cell r="R19">
            <v>500780</v>
          </cell>
        </row>
        <row r="28">
          <cell r="R28">
            <v>698720</v>
          </cell>
        </row>
      </sheetData>
      <sheetData sheetId="2">
        <row r="9">
          <cell r="G9">
            <v>480000</v>
          </cell>
        </row>
        <row r="16">
          <cell r="G16">
            <v>300000</v>
          </cell>
        </row>
        <row r="32">
          <cell r="G32">
            <v>2502000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57"/>
  <sheetViews>
    <sheetView tabSelected="1" zoomScaleNormal="100" zoomScaleSheetLayoutView="100" workbookViewId="0">
      <selection activeCell="E48" sqref="E48:I49"/>
    </sheetView>
  </sheetViews>
  <sheetFormatPr defaultColWidth="6.875" defaultRowHeight="18.75" customHeight="1"/>
  <cols>
    <col min="1" max="2" width="8" style="1" customWidth="1"/>
    <col min="3" max="4" width="6.875" style="1" customWidth="1"/>
    <col min="5" max="5" width="3.75" style="1" customWidth="1"/>
    <col min="6" max="6" width="3.125" style="1" customWidth="1"/>
    <col min="7" max="7" width="6" style="1" customWidth="1"/>
    <col min="8" max="8" width="5.75" style="1" customWidth="1"/>
    <col min="9" max="9" width="6.875" style="1" customWidth="1"/>
    <col min="10" max="11" width="3.125" style="1" customWidth="1"/>
    <col min="12" max="13" width="6.875" style="1" customWidth="1"/>
    <col min="14" max="14" width="3.75" style="1" customWidth="1"/>
    <col min="15" max="15" width="3.125" style="1" customWidth="1"/>
    <col min="16" max="16" width="6.25" style="1" customWidth="1"/>
    <col min="17" max="17" width="6.875" style="1" customWidth="1"/>
    <col min="18" max="18" width="5.25" style="1" customWidth="1"/>
    <col min="19" max="19" width="3.75" style="1" customWidth="1"/>
    <col min="20" max="16384" width="6.875" style="2"/>
  </cols>
  <sheetData>
    <row r="1" spans="1:19" ht="42" customHeight="1">
      <c r="A1" s="306" t="s">
        <v>40</v>
      </c>
      <c r="B1" s="307"/>
      <c r="S1" s="17"/>
    </row>
    <row r="2" spans="1:19" ht="18.75" customHeight="1">
      <c r="A2" s="308" t="s">
        <v>41</v>
      </c>
      <c r="B2" s="309"/>
      <c r="C2" s="309"/>
      <c r="D2" s="309"/>
      <c r="E2" s="309"/>
      <c r="F2" s="309"/>
      <c r="G2" s="309"/>
      <c r="H2" s="309"/>
      <c r="I2" s="309"/>
      <c r="J2" s="309"/>
      <c r="K2" s="309"/>
      <c r="L2" s="309"/>
      <c r="M2" s="309"/>
      <c r="N2" s="309"/>
      <c r="O2" s="309"/>
      <c r="P2" s="309"/>
      <c r="Q2" s="309"/>
      <c r="R2" s="309"/>
      <c r="S2" s="309"/>
    </row>
    <row r="3" spans="1:19" ht="18.75" customHeight="1">
      <c r="A3" s="308" t="s">
        <v>13</v>
      </c>
      <c r="B3" s="308"/>
      <c r="C3" s="308"/>
      <c r="D3" s="308"/>
      <c r="E3" s="308"/>
      <c r="F3" s="308"/>
      <c r="G3" s="308"/>
      <c r="H3" s="308"/>
      <c r="I3" s="308"/>
      <c r="J3" s="308"/>
      <c r="K3" s="308"/>
      <c r="L3" s="308"/>
      <c r="M3" s="308"/>
      <c r="N3" s="308"/>
      <c r="O3" s="308"/>
      <c r="P3" s="308"/>
      <c r="Q3" s="308"/>
      <c r="R3" s="308"/>
      <c r="S3" s="308"/>
    </row>
    <row r="4" spans="1:19" ht="18.75" customHeight="1" thickBot="1">
      <c r="A4" s="28"/>
      <c r="B4" s="28"/>
    </row>
    <row r="5" spans="1:19" ht="18.75" customHeight="1">
      <c r="A5" s="310" t="s">
        <v>0</v>
      </c>
      <c r="B5" s="311"/>
      <c r="C5" s="286" t="s">
        <v>1</v>
      </c>
      <c r="D5" s="287"/>
      <c r="E5" s="287"/>
      <c r="F5" s="288"/>
      <c r="G5" s="29" t="s">
        <v>18</v>
      </c>
      <c r="H5" s="29"/>
      <c r="I5" s="29"/>
      <c r="J5" s="29"/>
      <c r="K5" s="29"/>
      <c r="L5" s="286" t="s">
        <v>2</v>
      </c>
      <c r="M5" s="290"/>
      <c r="N5" s="290"/>
      <c r="O5" s="291"/>
      <c r="P5" s="287" t="s">
        <v>3</v>
      </c>
      <c r="Q5" s="287"/>
      <c r="R5" s="287"/>
      <c r="S5" s="288"/>
    </row>
    <row r="6" spans="1:19" ht="18.75" customHeight="1" thickBot="1">
      <c r="A6" s="312"/>
      <c r="B6" s="313"/>
      <c r="C6" s="316"/>
      <c r="D6" s="317"/>
      <c r="E6" s="317"/>
      <c r="F6" s="318"/>
      <c r="G6" s="32" t="s">
        <v>22</v>
      </c>
      <c r="H6" s="30"/>
      <c r="I6" s="44"/>
      <c r="J6" s="33"/>
      <c r="K6" s="33"/>
      <c r="L6" s="319" t="s">
        <v>4</v>
      </c>
      <c r="M6" s="320"/>
      <c r="N6" s="320"/>
      <c r="O6" s="321"/>
      <c r="P6" s="319" t="s">
        <v>19</v>
      </c>
      <c r="Q6" s="301"/>
      <c r="R6" s="301"/>
      <c r="S6" s="302"/>
    </row>
    <row r="7" spans="1:19" ht="18.75" customHeight="1">
      <c r="A7" s="312"/>
      <c r="B7" s="313"/>
      <c r="C7" s="286"/>
      <c r="D7" s="287"/>
      <c r="E7" s="287"/>
      <c r="F7" s="288"/>
      <c r="G7" s="289"/>
      <c r="H7" s="290"/>
      <c r="I7" s="290"/>
      <c r="J7" s="290"/>
      <c r="K7" s="291"/>
      <c r="L7" s="286"/>
      <c r="M7" s="287"/>
      <c r="N7" s="287"/>
      <c r="O7" s="288"/>
      <c r="P7" s="286"/>
      <c r="Q7" s="287"/>
      <c r="R7" s="287"/>
      <c r="S7" s="288"/>
    </row>
    <row r="8" spans="1:19" ht="18.75" customHeight="1">
      <c r="A8" s="312"/>
      <c r="B8" s="313"/>
      <c r="C8" s="284"/>
      <c r="D8" s="285"/>
      <c r="E8" s="285"/>
      <c r="F8" s="18" t="s">
        <v>20</v>
      </c>
      <c r="G8" s="278"/>
      <c r="H8" s="279"/>
      <c r="I8" s="279"/>
      <c r="J8" s="279"/>
      <c r="K8" s="19" t="s">
        <v>20</v>
      </c>
      <c r="L8" s="284"/>
      <c r="M8" s="285"/>
      <c r="N8" s="285"/>
      <c r="O8" s="18" t="s">
        <v>20</v>
      </c>
      <c r="P8" s="284"/>
      <c r="Q8" s="285"/>
      <c r="R8" s="285"/>
      <c r="S8" s="18" t="s">
        <v>20</v>
      </c>
    </row>
    <row r="9" spans="1:19" ht="18.75" customHeight="1">
      <c r="A9" s="312"/>
      <c r="B9" s="313"/>
      <c r="C9" s="278"/>
      <c r="D9" s="279"/>
      <c r="E9" s="279"/>
      <c r="F9" s="31"/>
      <c r="G9" s="34"/>
      <c r="H9" s="30"/>
      <c r="I9" s="35"/>
      <c r="J9" s="35"/>
      <c r="K9" s="35"/>
      <c r="L9" s="278"/>
      <c r="M9" s="279"/>
      <c r="N9" s="279"/>
      <c r="O9" s="20"/>
      <c r="P9" s="278"/>
      <c r="Q9" s="279"/>
      <c r="R9" s="279"/>
      <c r="S9" s="31"/>
    </row>
    <row r="10" spans="1:19" ht="18.75" customHeight="1" thickBot="1">
      <c r="A10" s="312"/>
      <c r="B10" s="313"/>
      <c r="C10" s="280"/>
      <c r="D10" s="281"/>
      <c r="E10" s="281"/>
      <c r="F10" s="21"/>
      <c r="G10" s="282"/>
      <c r="H10" s="283"/>
      <c r="I10" s="283"/>
      <c r="J10" s="283"/>
      <c r="K10" s="22"/>
      <c r="L10" s="280"/>
      <c r="M10" s="281"/>
      <c r="N10" s="281"/>
      <c r="O10" s="21"/>
      <c r="P10" s="280"/>
      <c r="Q10" s="281"/>
      <c r="R10" s="281"/>
      <c r="S10" s="21"/>
    </row>
    <row r="11" spans="1:19" ht="18.75" customHeight="1">
      <c r="A11" s="312"/>
      <c r="B11" s="313"/>
      <c r="C11" s="286" t="s">
        <v>5</v>
      </c>
      <c r="D11" s="287"/>
      <c r="E11" s="287"/>
      <c r="F11" s="288"/>
      <c r="G11" s="292" t="s">
        <v>6</v>
      </c>
      <c r="H11" s="293"/>
      <c r="I11" s="293"/>
      <c r="J11" s="293"/>
      <c r="K11" s="294"/>
      <c r="L11" s="286" t="s">
        <v>21</v>
      </c>
      <c r="M11" s="290"/>
      <c r="N11" s="290"/>
      <c r="O11" s="291"/>
      <c r="P11" s="293" t="s">
        <v>7</v>
      </c>
      <c r="Q11" s="287"/>
      <c r="R11" s="287"/>
      <c r="S11" s="288"/>
    </row>
    <row r="12" spans="1:19" ht="18.75" customHeight="1">
      <c r="A12" s="312"/>
      <c r="B12" s="313"/>
      <c r="C12" s="295"/>
      <c r="D12" s="296"/>
      <c r="E12" s="296"/>
      <c r="F12" s="297"/>
      <c r="G12" s="295" t="s">
        <v>8</v>
      </c>
      <c r="H12" s="296"/>
      <c r="I12" s="296"/>
      <c r="J12" s="296"/>
      <c r="K12" s="297"/>
      <c r="L12" s="295" t="s">
        <v>9</v>
      </c>
      <c r="M12" s="296"/>
      <c r="N12" s="296"/>
      <c r="O12" s="297"/>
      <c r="P12" s="295" t="s">
        <v>44</v>
      </c>
      <c r="Q12" s="301"/>
      <c r="R12" s="301"/>
      <c r="S12" s="302"/>
    </row>
    <row r="13" spans="1:19" ht="18.75" customHeight="1" thickBot="1">
      <c r="A13" s="312"/>
      <c r="B13" s="313"/>
      <c r="C13" s="298"/>
      <c r="D13" s="299"/>
      <c r="E13" s="299"/>
      <c r="F13" s="300"/>
      <c r="G13" s="298"/>
      <c r="H13" s="299"/>
      <c r="I13" s="299"/>
      <c r="J13" s="299"/>
      <c r="K13" s="300"/>
      <c r="L13" s="298"/>
      <c r="M13" s="299"/>
      <c r="N13" s="299"/>
      <c r="O13" s="300"/>
      <c r="P13" s="303"/>
      <c r="Q13" s="304"/>
      <c r="R13" s="304"/>
      <c r="S13" s="305"/>
    </row>
    <row r="14" spans="1:19" ht="18.75" customHeight="1">
      <c r="A14" s="312"/>
      <c r="B14" s="313"/>
      <c r="C14" s="286"/>
      <c r="D14" s="287"/>
      <c r="E14" s="287"/>
      <c r="F14" s="288"/>
      <c r="G14" s="289"/>
      <c r="H14" s="290"/>
      <c r="I14" s="290"/>
      <c r="J14" s="290"/>
      <c r="K14" s="291"/>
      <c r="L14" s="286"/>
      <c r="M14" s="287"/>
      <c r="N14" s="287"/>
      <c r="O14" s="288"/>
      <c r="P14" s="286"/>
      <c r="Q14" s="287"/>
      <c r="R14" s="287"/>
      <c r="S14" s="288"/>
    </row>
    <row r="15" spans="1:19" ht="18.75" customHeight="1">
      <c r="A15" s="312"/>
      <c r="B15" s="313"/>
      <c r="C15" s="284"/>
      <c r="D15" s="285"/>
      <c r="E15" s="285"/>
      <c r="F15" s="18" t="s">
        <v>20</v>
      </c>
      <c r="G15" s="278"/>
      <c r="H15" s="279"/>
      <c r="I15" s="279"/>
      <c r="J15" s="279"/>
      <c r="K15" s="19" t="s">
        <v>20</v>
      </c>
      <c r="L15" s="284"/>
      <c r="M15" s="285"/>
      <c r="N15" s="285"/>
      <c r="O15" s="18" t="s">
        <v>20</v>
      </c>
      <c r="P15" s="284"/>
      <c r="Q15" s="285"/>
      <c r="R15" s="285"/>
      <c r="S15" s="18" t="s">
        <v>20</v>
      </c>
    </row>
    <row r="16" spans="1:19" ht="18.75" customHeight="1">
      <c r="A16" s="312"/>
      <c r="B16" s="313"/>
      <c r="C16" s="278"/>
      <c r="D16" s="279"/>
      <c r="E16" s="279"/>
      <c r="F16" s="31"/>
      <c r="G16" s="34"/>
      <c r="H16" s="30"/>
      <c r="I16" s="35"/>
      <c r="J16" s="35"/>
      <c r="K16" s="35"/>
      <c r="L16" s="278"/>
      <c r="M16" s="279"/>
      <c r="N16" s="279"/>
      <c r="O16" s="20"/>
      <c r="P16" s="278"/>
      <c r="Q16" s="279"/>
      <c r="R16" s="279"/>
      <c r="S16" s="31"/>
    </row>
    <row r="17" spans="1:31" ht="18.75" customHeight="1" thickBot="1">
      <c r="A17" s="314"/>
      <c r="B17" s="315"/>
      <c r="C17" s="280"/>
      <c r="D17" s="281"/>
      <c r="E17" s="281"/>
      <c r="F17" s="21"/>
      <c r="G17" s="282"/>
      <c r="H17" s="283"/>
      <c r="I17" s="283"/>
      <c r="J17" s="283"/>
      <c r="K17" s="22"/>
      <c r="L17" s="280"/>
      <c r="M17" s="281"/>
      <c r="N17" s="281"/>
      <c r="O17" s="21"/>
      <c r="P17" s="280"/>
      <c r="Q17" s="281"/>
      <c r="R17" s="281"/>
      <c r="S17" s="21"/>
    </row>
    <row r="18" spans="1:31" ht="39" customHeight="1" thickBot="1">
      <c r="A18" s="265" t="s">
        <v>23</v>
      </c>
      <c r="B18" s="266"/>
      <c r="C18" s="266"/>
      <c r="D18" s="266"/>
      <c r="E18" s="266"/>
      <c r="F18" s="266"/>
      <c r="G18" s="266"/>
      <c r="H18" s="266"/>
      <c r="I18" s="266"/>
      <c r="J18" s="266"/>
      <c r="K18" s="266"/>
      <c r="L18" s="266"/>
      <c r="M18" s="266"/>
      <c r="N18" s="266"/>
      <c r="O18" s="266"/>
      <c r="P18" s="266"/>
      <c r="Q18" s="266"/>
      <c r="R18" s="266"/>
      <c r="S18" s="267"/>
    </row>
    <row r="19" spans="1:31" ht="18.75" customHeight="1" thickBot="1">
      <c r="A19" s="268" t="s">
        <v>14</v>
      </c>
      <c r="B19" s="269"/>
      <c r="C19" s="270"/>
      <c r="D19" s="274" t="s">
        <v>24</v>
      </c>
      <c r="E19" s="275"/>
      <c r="F19" s="275"/>
      <c r="G19" s="275"/>
      <c r="H19" s="275"/>
      <c r="I19" s="275"/>
      <c r="J19" s="275"/>
      <c r="K19" s="276"/>
      <c r="L19" s="268" t="s">
        <v>17</v>
      </c>
      <c r="M19" s="269"/>
      <c r="N19" s="269"/>
      <c r="O19" s="269"/>
      <c r="P19" s="269"/>
      <c r="Q19" s="269"/>
      <c r="R19" s="269"/>
      <c r="S19" s="270"/>
    </row>
    <row r="20" spans="1:31" ht="18.75" customHeight="1" thickBot="1">
      <c r="A20" s="271"/>
      <c r="B20" s="272"/>
      <c r="C20" s="273"/>
      <c r="D20" s="274" t="s">
        <v>25</v>
      </c>
      <c r="E20" s="275"/>
      <c r="F20" s="275"/>
      <c r="G20" s="274" t="s">
        <v>26</v>
      </c>
      <c r="H20" s="276"/>
      <c r="I20" s="43" t="s">
        <v>27</v>
      </c>
      <c r="J20" s="277" t="s">
        <v>15</v>
      </c>
      <c r="K20" s="276"/>
      <c r="L20" s="271"/>
      <c r="M20" s="272"/>
      <c r="N20" s="272"/>
      <c r="O20" s="272"/>
      <c r="P20" s="272"/>
      <c r="Q20" s="272"/>
      <c r="R20" s="272"/>
      <c r="S20" s="273"/>
    </row>
    <row r="21" spans="1:31" ht="18.75" customHeight="1">
      <c r="A21" s="25"/>
      <c r="B21" s="26"/>
      <c r="C21" s="26"/>
      <c r="D21" s="197"/>
      <c r="E21" s="198"/>
      <c r="F21" s="198"/>
      <c r="G21" s="195"/>
      <c r="H21" s="196"/>
      <c r="I21" s="13"/>
      <c r="J21" s="16"/>
      <c r="K21" s="14"/>
      <c r="L21" s="260"/>
      <c r="M21" s="260"/>
      <c r="N21" s="260"/>
      <c r="O21" s="260"/>
      <c r="P21" s="260"/>
      <c r="Q21" s="260"/>
      <c r="R21" s="260"/>
      <c r="S21" s="261"/>
    </row>
    <row r="22" spans="1:31" ht="18.75" customHeight="1">
      <c r="A22" s="25"/>
      <c r="B22" s="26"/>
      <c r="C22" s="26"/>
      <c r="D22" s="197"/>
      <c r="E22" s="198"/>
      <c r="F22" s="198"/>
      <c r="G22" s="195"/>
      <c r="H22" s="196"/>
      <c r="I22" s="38"/>
      <c r="J22" s="15"/>
      <c r="K22" s="39"/>
      <c r="L22" s="262"/>
      <c r="M22" s="263"/>
      <c r="N22" s="263"/>
      <c r="O22" s="263"/>
      <c r="P22" s="263"/>
      <c r="Q22" s="263"/>
      <c r="R22" s="263"/>
      <c r="S22" s="264"/>
    </row>
    <row r="23" spans="1:31" ht="18.75" customHeight="1">
      <c r="A23" s="25"/>
      <c r="B23" s="26"/>
      <c r="C23" s="26"/>
      <c r="D23" s="197"/>
      <c r="E23" s="198"/>
      <c r="F23" s="198"/>
      <c r="G23" s="195"/>
      <c r="H23" s="196"/>
      <c r="I23" s="38"/>
      <c r="J23" s="15"/>
      <c r="K23" s="39"/>
      <c r="L23" s="256"/>
      <c r="M23" s="256"/>
      <c r="N23" s="256"/>
      <c r="O23" s="256"/>
      <c r="P23" s="256"/>
      <c r="Q23" s="256"/>
      <c r="R23" s="256"/>
      <c r="S23" s="257"/>
    </row>
    <row r="24" spans="1:31" ht="18.75" customHeight="1">
      <c r="A24" s="25"/>
      <c r="B24" s="26"/>
      <c r="C24" s="26"/>
      <c r="D24" s="197"/>
      <c r="E24" s="198"/>
      <c r="F24" s="198"/>
      <c r="G24" s="195"/>
      <c r="H24" s="196"/>
      <c r="I24" s="38"/>
      <c r="J24" s="15"/>
      <c r="K24" s="39"/>
      <c r="L24" s="256"/>
      <c r="M24" s="256"/>
      <c r="N24" s="256"/>
      <c r="O24" s="256"/>
      <c r="P24" s="256"/>
      <c r="Q24" s="256"/>
      <c r="R24" s="256"/>
      <c r="S24" s="257"/>
    </row>
    <row r="25" spans="1:31" ht="18.75" customHeight="1">
      <c r="A25" s="25"/>
      <c r="B25" s="26"/>
      <c r="C25" s="26"/>
      <c r="D25" s="197"/>
      <c r="E25" s="198"/>
      <c r="F25" s="198"/>
      <c r="G25" s="195"/>
      <c r="H25" s="196"/>
      <c r="I25" s="38"/>
      <c r="J25" s="15"/>
      <c r="K25" s="39"/>
      <c r="L25" s="256"/>
      <c r="M25" s="256"/>
      <c r="N25" s="256"/>
      <c r="O25" s="256"/>
      <c r="P25" s="256"/>
      <c r="Q25" s="256"/>
      <c r="R25" s="256"/>
      <c r="S25" s="257"/>
    </row>
    <row r="26" spans="1:31" ht="18.75" customHeight="1">
      <c r="A26" s="25"/>
      <c r="B26" s="27"/>
      <c r="C26" s="27"/>
      <c r="D26" s="197"/>
      <c r="E26" s="198"/>
      <c r="F26" s="198"/>
      <c r="G26" s="195"/>
      <c r="H26" s="196"/>
      <c r="I26" s="11"/>
      <c r="J26" s="8"/>
      <c r="K26" s="12"/>
      <c r="L26" s="258"/>
      <c r="M26" s="258"/>
      <c r="N26" s="258"/>
      <c r="O26" s="258"/>
      <c r="P26" s="258"/>
      <c r="Q26" s="258"/>
      <c r="R26" s="258"/>
      <c r="S26" s="259"/>
    </row>
    <row r="27" spans="1:31" ht="18.75" customHeight="1">
      <c r="A27" s="25"/>
      <c r="B27" s="27"/>
      <c r="C27" s="27"/>
      <c r="D27" s="197"/>
      <c r="E27" s="198"/>
      <c r="F27" s="198"/>
      <c r="G27" s="195"/>
      <c r="H27" s="196"/>
      <c r="I27" s="11"/>
      <c r="J27" s="8"/>
      <c r="K27" s="12"/>
      <c r="L27" s="258"/>
      <c r="M27" s="258"/>
      <c r="N27" s="258"/>
      <c r="O27" s="258"/>
      <c r="P27" s="258"/>
      <c r="Q27" s="258"/>
      <c r="R27" s="258"/>
      <c r="S27" s="259"/>
      <c r="U27" s="251"/>
      <c r="V27" s="252"/>
      <c r="W27" s="252"/>
      <c r="X27" s="252"/>
      <c r="Y27" s="252"/>
      <c r="Z27" s="252"/>
      <c r="AA27" s="252"/>
      <c r="AB27" s="252"/>
      <c r="AC27" s="252"/>
      <c r="AD27" s="252"/>
      <c r="AE27" s="252"/>
    </row>
    <row r="28" spans="1:31" ht="18.75" customHeight="1">
      <c r="A28" s="25"/>
      <c r="B28" s="26"/>
      <c r="C28" s="26"/>
      <c r="D28" s="197"/>
      <c r="E28" s="198"/>
      <c r="F28" s="198"/>
      <c r="G28" s="195"/>
      <c r="H28" s="196"/>
      <c r="I28" s="38"/>
      <c r="J28" s="15"/>
      <c r="K28" s="39"/>
      <c r="L28" s="242"/>
      <c r="M28" s="242"/>
      <c r="N28" s="242"/>
      <c r="O28" s="242"/>
      <c r="P28" s="242"/>
      <c r="Q28" s="242"/>
      <c r="R28" s="242"/>
      <c r="S28" s="243"/>
      <c r="U28" s="251"/>
      <c r="V28" s="252"/>
      <c r="W28" s="252"/>
      <c r="X28" s="252"/>
      <c r="Y28" s="252"/>
      <c r="Z28" s="252"/>
      <c r="AA28" s="252"/>
      <c r="AB28" s="252"/>
      <c r="AC28" s="252"/>
      <c r="AD28" s="252"/>
      <c r="AE28" s="252"/>
    </row>
    <row r="29" spans="1:31" ht="18.75" customHeight="1">
      <c r="A29" s="25"/>
      <c r="B29" s="26"/>
      <c r="C29" s="26"/>
      <c r="D29" s="197"/>
      <c r="E29" s="198"/>
      <c r="F29" s="198"/>
      <c r="G29" s="195"/>
      <c r="H29" s="196"/>
      <c r="I29" s="38"/>
      <c r="J29" s="15"/>
      <c r="K29" s="39"/>
      <c r="L29" s="242"/>
      <c r="M29" s="242"/>
      <c r="N29" s="242"/>
      <c r="O29" s="242"/>
      <c r="P29" s="242"/>
      <c r="Q29" s="242"/>
      <c r="R29" s="242"/>
      <c r="S29" s="243"/>
      <c r="U29" s="251"/>
      <c r="V29" s="252"/>
      <c r="W29" s="252"/>
      <c r="X29" s="252"/>
      <c r="Y29" s="252"/>
      <c r="Z29" s="252"/>
      <c r="AA29" s="252"/>
      <c r="AB29" s="252"/>
      <c r="AC29" s="252"/>
      <c r="AD29" s="252"/>
      <c r="AE29" s="252"/>
    </row>
    <row r="30" spans="1:31" ht="18.75" customHeight="1">
      <c r="A30" s="25"/>
      <c r="B30" s="26"/>
      <c r="C30" s="26"/>
      <c r="D30" s="197"/>
      <c r="E30" s="198"/>
      <c r="F30" s="198"/>
      <c r="G30" s="195"/>
      <c r="H30" s="196"/>
      <c r="I30" s="38"/>
      <c r="J30" s="15"/>
      <c r="K30" s="39"/>
      <c r="L30" s="242"/>
      <c r="M30" s="242"/>
      <c r="N30" s="242"/>
      <c r="O30" s="242"/>
      <c r="P30" s="242"/>
      <c r="Q30" s="242"/>
      <c r="R30" s="242"/>
      <c r="S30" s="243"/>
      <c r="U30" s="251"/>
      <c r="V30" s="251"/>
      <c r="W30" s="251"/>
      <c r="X30" s="251"/>
      <c r="Y30" s="251"/>
      <c r="Z30" s="251"/>
      <c r="AA30" s="251"/>
      <c r="AB30" s="251"/>
      <c r="AC30" s="251"/>
      <c r="AD30" s="251"/>
      <c r="AE30" s="251"/>
    </row>
    <row r="31" spans="1:31" ht="18.75" customHeight="1">
      <c r="A31" s="25"/>
      <c r="B31" s="7"/>
      <c r="C31" s="7"/>
      <c r="D31" s="197"/>
      <c r="E31" s="198"/>
      <c r="F31" s="198"/>
      <c r="G31" s="195"/>
      <c r="H31" s="196"/>
      <c r="I31" s="38"/>
      <c r="J31" s="15"/>
      <c r="K31" s="39"/>
      <c r="L31" s="242"/>
      <c r="M31" s="242"/>
      <c r="N31" s="242"/>
      <c r="O31" s="242"/>
      <c r="P31" s="242"/>
      <c r="Q31" s="242"/>
      <c r="R31" s="242"/>
      <c r="S31" s="243"/>
      <c r="U31" s="251"/>
      <c r="V31" s="251"/>
      <c r="W31" s="251"/>
      <c r="X31" s="251"/>
      <c r="Y31" s="251"/>
      <c r="Z31" s="251"/>
      <c r="AA31" s="251"/>
      <c r="AB31" s="251"/>
      <c r="AC31" s="251"/>
      <c r="AD31" s="251"/>
      <c r="AE31" s="251"/>
    </row>
    <row r="32" spans="1:31" ht="18.75" customHeight="1">
      <c r="A32" s="25"/>
      <c r="B32" s="7"/>
      <c r="C32" s="7"/>
      <c r="D32" s="197"/>
      <c r="E32" s="198"/>
      <c r="F32" s="198"/>
      <c r="G32" s="195"/>
      <c r="H32" s="196"/>
      <c r="I32" s="38"/>
      <c r="J32" s="15"/>
      <c r="K32" s="39"/>
      <c r="L32" s="242"/>
      <c r="M32" s="242"/>
      <c r="N32" s="242"/>
      <c r="O32" s="242"/>
      <c r="P32" s="242"/>
      <c r="Q32" s="242"/>
      <c r="R32" s="242"/>
      <c r="S32" s="243"/>
    </row>
    <row r="33" spans="1:31" ht="18.75" hidden="1" customHeight="1">
      <c r="A33" s="25" t="s">
        <v>11</v>
      </c>
      <c r="B33" s="7"/>
      <c r="C33" s="7"/>
      <c r="D33" s="9"/>
      <c r="E33" s="11"/>
      <c r="F33" s="41"/>
      <c r="G33" s="15"/>
      <c r="H33" s="39"/>
      <c r="I33" s="38"/>
      <c r="J33" s="15"/>
      <c r="K33" s="39"/>
      <c r="L33" s="242"/>
      <c r="M33" s="242"/>
      <c r="N33" s="242"/>
      <c r="O33" s="242"/>
      <c r="P33" s="242"/>
      <c r="Q33" s="242"/>
      <c r="R33" s="242"/>
      <c r="S33" s="243"/>
    </row>
    <row r="34" spans="1:31" ht="18.75" hidden="1" customHeight="1">
      <c r="A34" s="25" t="s">
        <v>12</v>
      </c>
      <c r="B34" s="7"/>
      <c r="C34" s="7"/>
      <c r="D34" s="9"/>
      <c r="E34" s="11"/>
      <c r="F34" s="41"/>
      <c r="G34" s="15"/>
      <c r="H34" s="39"/>
      <c r="I34" s="38"/>
      <c r="J34" s="15"/>
      <c r="K34" s="39"/>
      <c r="L34" s="242"/>
      <c r="M34" s="242"/>
      <c r="N34" s="242"/>
      <c r="O34" s="242"/>
      <c r="P34" s="242"/>
      <c r="Q34" s="242"/>
      <c r="R34" s="242"/>
      <c r="S34" s="243"/>
    </row>
    <row r="35" spans="1:31" ht="18.75" hidden="1" customHeight="1">
      <c r="A35" s="25" t="s">
        <v>10</v>
      </c>
      <c r="B35" s="7"/>
      <c r="C35" s="7"/>
      <c r="D35" s="9"/>
      <c r="E35" s="11"/>
      <c r="F35" s="41"/>
      <c r="G35" s="15"/>
      <c r="H35" s="39"/>
      <c r="I35" s="38"/>
      <c r="J35" s="15"/>
      <c r="K35" s="39"/>
      <c r="L35" s="242"/>
      <c r="M35" s="242"/>
      <c r="N35" s="242"/>
      <c r="O35" s="242"/>
      <c r="P35" s="242"/>
      <c r="Q35" s="242"/>
      <c r="R35" s="242"/>
      <c r="S35" s="243"/>
    </row>
    <row r="36" spans="1:31" ht="18.75" hidden="1" customHeight="1">
      <c r="A36" s="6"/>
      <c r="B36" s="7"/>
      <c r="C36" s="7"/>
      <c r="D36" s="9"/>
      <c r="E36" s="11"/>
      <c r="F36" s="41"/>
      <c r="G36" s="15"/>
      <c r="H36" s="39"/>
      <c r="I36" s="38"/>
      <c r="J36" s="15"/>
      <c r="K36" s="39"/>
      <c r="L36" s="242"/>
      <c r="M36" s="242"/>
      <c r="N36" s="242"/>
      <c r="O36" s="242"/>
      <c r="P36" s="242"/>
      <c r="Q36" s="242"/>
      <c r="R36" s="242"/>
      <c r="S36" s="243"/>
    </row>
    <row r="37" spans="1:31" ht="18.75" hidden="1" customHeight="1">
      <c r="A37" s="6"/>
      <c r="B37" s="7"/>
      <c r="C37" s="7"/>
      <c r="D37" s="9"/>
      <c r="E37" s="11"/>
      <c r="F37" s="41"/>
      <c r="G37" s="15"/>
      <c r="H37" s="39"/>
      <c r="I37" s="38"/>
      <c r="J37" s="15"/>
      <c r="K37" s="39"/>
      <c r="L37" s="242"/>
      <c r="M37" s="242"/>
      <c r="N37" s="242"/>
      <c r="O37" s="242"/>
      <c r="P37" s="242"/>
      <c r="Q37" s="242"/>
      <c r="R37" s="242"/>
      <c r="S37" s="243"/>
    </row>
    <row r="38" spans="1:31" ht="18.75" hidden="1" customHeight="1">
      <c r="A38" s="6"/>
      <c r="B38" s="7"/>
      <c r="C38" s="7"/>
      <c r="D38" s="9"/>
      <c r="E38" s="11"/>
      <c r="F38" s="41"/>
      <c r="G38" s="15"/>
      <c r="H38" s="39"/>
      <c r="I38" s="38"/>
      <c r="J38" s="15"/>
      <c r="K38" s="39"/>
      <c r="L38" s="242"/>
      <c r="M38" s="242"/>
      <c r="N38" s="242"/>
      <c r="O38" s="242"/>
      <c r="P38" s="242"/>
      <c r="Q38" s="242"/>
      <c r="R38" s="242"/>
      <c r="S38" s="243"/>
    </row>
    <row r="39" spans="1:31" ht="18.75" customHeight="1">
      <c r="A39" s="6"/>
      <c r="B39" s="7"/>
      <c r="C39" s="7"/>
      <c r="D39" s="197"/>
      <c r="E39" s="198"/>
      <c r="F39" s="198"/>
      <c r="G39" s="195"/>
      <c r="H39" s="196"/>
      <c r="I39" s="38"/>
      <c r="J39" s="15"/>
      <c r="K39" s="39"/>
      <c r="L39" s="242"/>
      <c r="M39" s="242"/>
      <c r="N39" s="242"/>
      <c r="O39" s="242"/>
      <c r="P39" s="242"/>
      <c r="Q39" s="242"/>
      <c r="R39" s="242"/>
      <c r="S39" s="243"/>
    </row>
    <row r="40" spans="1:31" ht="18.75" customHeight="1">
      <c r="A40" s="6"/>
      <c r="B40" s="7"/>
      <c r="C40" s="7"/>
      <c r="D40" s="197"/>
      <c r="E40" s="198"/>
      <c r="F40" s="198"/>
      <c r="G40" s="195"/>
      <c r="H40" s="196"/>
      <c r="I40" s="38"/>
      <c r="J40" s="15"/>
      <c r="K40" s="39"/>
      <c r="L40" s="242"/>
      <c r="M40" s="242"/>
      <c r="N40" s="242"/>
      <c r="O40" s="242"/>
      <c r="P40" s="242"/>
      <c r="Q40" s="242"/>
      <c r="R40" s="242"/>
      <c r="S40" s="243"/>
    </row>
    <row r="41" spans="1:31" ht="18.75" customHeight="1">
      <c r="A41" s="6"/>
      <c r="B41" s="10"/>
      <c r="C41" s="10"/>
      <c r="D41" s="197"/>
      <c r="E41" s="198"/>
      <c r="F41" s="198"/>
      <c r="G41" s="195"/>
      <c r="H41" s="196"/>
      <c r="I41" s="38"/>
      <c r="J41" s="15"/>
      <c r="K41" s="39"/>
      <c r="L41" s="242"/>
      <c r="M41" s="242"/>
      <c r="N41" s="242"/>
      <c r="O41" s="242"/>
      <c r="P41" s="242"/>
      <c r="Q41" s="242"/>
      <c r="R41" s="242"/>
      <c r="S41" s="243"/>
    </row>
    <row r="42" spans="1:31" ht="18.75" customHeight="1">
      <c r="A42" s="6"/>
      <c r="B42" s="10"/>
      <c r="C42" s="10"/>
      <c r="D42" s="197"/>
      <c r="E42" s="198"/>
      <c r="F42" s="198"/>
      <c r="G42" s="195"/>
      <c r="H42" s="196"/>
      <c r="I42" s="38"/>
      <c r="J42" s="15"/>
      <c r="K42" s="39"/>
      <c r="L42" s="244"/>
      <c r="M42" s="244"/>
      <c r="N42" s="244"/>
      <c r="O42" s="244"/>
      <c r="P42" s="244"/>
      <c r="Q42" s="244"/>
      <c r="R42" s="244"/>
      <c r="S42" s="245"/>
      <c r="U42" s="251"/>
      <c r="V42" s="252"/>
      <c r="W42" s="252"/>
      <c r="X42" s="252"/>
      <c r="Y42" s="252"/>
      <c r="Z42" s="252"/>
      <c r="AA42" s="252"/>
      <c r="AB42" s="252"/>
      <c r="AC42" s="252"/>
      <c r="AD42" s="252"/>
      <c r="AE42" s="252"/>
    </row>
    <row r="43" spans="1:31" ht="18.75" customHeight="1" thickBot="1">
      <c r="A43" s="6"/>
      <c r="B43" s="7"/>
      <c r="C43" s="7"/>
      <c r="D43" s="197"/>
      <c r="E43" s="198"/>
      <c r="F43" s="198"/>
      <c r="G43" s="195"/>
      <c r="H43" s="196"/>
      <c r="I43" s="38"/>
      <c r="J43" s="15"/>
      <c r="K43" s="39"/>
      <c r="L43" s="242"/>
      <c r="M43" s="242"/>
      <c r="N43" s="242"/>
      <c r="O43" s="242"/>
      <c r="P43" s="242"/>
      <c r="Q43" s="242"/>
      <c r="R43" s="242"/>
      <c r="S43" s="243"/>
    </row>
    <row r="44" spans="1:31" ht="18.75" customHeight="1" thickBot="1">
      <c r="A44" s="24" t="s">
        <v>16</v>
      </c>
      <c r="B44" s="36"/>
      <c r="C44" s="36"/>
      <c r="D44" s="246"/>
      <c r="E44" s="247"/>
      <c r="F44" s="248"/>
      <c r="G44" s="253"/>
      <c r="H44" s="254"/>
      <c r="I44" s="36"/>
      <c r="J44" s="40"/>
      <c r="K44" s="37"/>
      <c r="L44" s="255"/>
      <c r="M44" s="232"/>
      <c r="N44" s="232"/>
      <c r="O44" s="232"/>
      <c r="P44" s="232"/>
      <c r="Q44" s="232"/>
      <c r="R44" s="232"/>
      <c r="S44" s="233"/>
    </row>
    <row r="45" spans="1:31" ht="18.75" customHeight="1" thickBot="1">
      <c r="A45" s="42" t="s">
        <v>39</v>
      </c>
      <c r="B45" s="5"/>
      <c r="C45" s="5"/>
      <c r="D45" s="249"/>
      <c r="E45" s="250"/>
      <c r="F45" s="250"/>
      <c r="G45" s="250"/>
      <c r="H45" s="250"/>
      <c r="I45" s="250"/>
      <c r="J45" s="250"/>
      <c r="K45" s="3" t="s">
        <v>33</v>
      </c>
      <c r="L45" s="232"/>
      <c r="M45" s="232"/>
      <c r="N45" s="232"/>
      <c r="O45" s="232"/>
      <c r="P45" s="232"/>
      <c r="Q45" s="232"/>
      <c r="R45" s="232"/>
      <c r="S45" s="233"/>
    </row>
    <row r="46" spans="1:31" ht="18.75" customHeight="1" thickBot="1">
      <c r="A46" s="234" t="s">
        <v>34</v>
      </c>
      <c r="B46" s="235"/>
      <c r="C46" s="235"/>
      <c r="D46" s="235"/>
      <c r="E46" s="235"/>
      <c r="F46" s="235"/>
      <c r="G46" s="235"/>
      <c r="H46" s="235"/>
      <c r="I46" s="235"/>
      <c r="J46" s="235"/>
      <c r="K46" s="235"/>
      <c r="L46" s="235"/>
      <c r="M46" s="235"/>
      <c r="N46" s="235"/>
      <c r="O46" s="235"/>
      <c r="P46" s="235"/>
      <c r="Q46" s="235"/>
      <c r="R46" s="235"/>
      <c r="S46" s="236"/>
    </row>
    <row r="47" spans="1:31" s="4" customFormat="1" ht="18.75" customHeight="1" thickBot="1">
      <c r="A47" s="237" t="s">
        <v>35</v>
      </c>
      <c r="B47" s="238"/>
      <c r="C47" s="238"/>
      <c r="D47" s="238"/>
      <c r="E47" s="237" t="s">
        <v>36</v>
      </c>
      <c r="F47" s="238"/>
      <c r="G47" s="238"/>
      <c r="H47" s="238"/>
      <c r="I47" s="239"/>
      <c r="J47" s="240" t="s">
        <v>42</v>
      </c>
      <c r="K47" s="239"/>
      <c r="L47" s="241" t="s">
        <v>37</v>
      </c>
      <c r="M47" s="241"/>
      <c r="N47" s="241" t="s">
        <v>24</v>
      </c>
      <c r="O47" s="241"/>
      <c r="P47" s="241"/>
      <c r="Q47" s="238" t="s">
        <v>38</v>
      </c>
      <c r="R47" s="238"/>
      <c r="S47" s="239"/>
    </row>
    <row r="48" spans="1:31" s="4" customFormat="1" ht="18.75" customHeight="1">
      <c r="A48" s="215"/>
      <c r="B48" s="216"/>
      <c r="C48" s="216"/>
      <c r="D48" s="216"/>
      <c r="E48" s="217"/>
      <c r="F48" s="218"/>
      <c r="G48" s="218"/>
      <c r="H48" s="218"/>
      <c r="I48" s="219"/>
      <c r="J48" s="223"/>
      <c r="K48" s="224"/>
      <c r="L48" s="227"/>
      <c r="M48" s="227"/>
      <c r="N48" s="227"/>
      <c r="O48" s="228"/>
      <c r="P48" s="228"/>
      <c r="Q48" s="229"/>
      <c r="R48" s="230"/>
      <c r="S48" s="231"/>
    </row>
    <row r="49" spans="1:19" s="4" customFormat="1" ht="18.75" customHeight="1" thickBot="1">
      <c r="A49" s="207"/>
      <c r="B49" s="208"/>
      <c r="C49" s="208"/>
      <c r="D49" s="208"/>
      <c r="E49" s="220"/>
      <c r="F49" s="221"/>
      <c r="G49" s="221"/>
      <c r="H49" s="221"/>
      <c r="I49" s="222"/>
      <c r="J49" s="225"/>
      <c r="K49" s="226"/>
      <c r="L49" s="211"/>
      <c r="M49" s="211"/>
      <c r="N49" s="211"/>
      <c r="O49" s="212"/>
      <c r="P49" s="212"/>
      <c r="Q49" s="213"/>
      <c r="R49" s="213"/>
      <c r="S49" s="214"/>
    </row>
    <row r="50" spans="1:19" s="4" customFormat="1" ht="18.75" hidden="1" customHeight="1">
      <c r="A50" s="199"/>
      <c r="B50" s="200"/>
      <c r="C50" s="200"/>
      <c r="D50" s="200"/>
      <c r="E50" s="201"/>
      <c r="F50" s="202"/>
      <c r="G50" s="202"/>
      <c r="H50" s="202"/>
      <c r="I50" s="202"/>
      <c r="J50" s="202"/>
      <c r="K50" s="202"/>
      <c r="L50" s="203"/>
      <c r="M50" s="203"/>
      <c r="N50" s="203"/>
      <c r="O50" s="204"/>
      <c r="P50" s="204"/>
      <c r="Q50" s="205"/>
      <c r="R50" s="205"/>
      <c r="S50" s="206"/>
    </row>
    <row r="51" spans="1:19" s="4" customFormat="1" ht="18.75" hidden="1" customHeight="1">
      <c r="A51" s="199"/>
      <c r="B51" s="200"/>
      <c r="C51" s="200"/>
      <c r="D51" s="200"/>
      <c r="E51" s="201"/>
      <c r="F51" s="202"/>
      <c r="G51" s="202"/>
      <c r="H51" s="202"/>
      <c r="I51" s="202"/>
      <c r="J51" s="202"/>
      <c r="K51" s="202"/>
      <c r="L51" s="203"/>
      <c r="M51" s="203"/>
      <c r="N51" s="203"/>
      <c r="O51" s="204"/>
      <c r="P51" s="204"/>
      <c r="Q51" s="205"/>
      <c r="R51" s="205"/>
      <c r="S51" s="206"/>
    </row>
    <row r="52" spans="1:19" s="4" customFormat="1" ht="18.75" hidden="1" customHeight="1">
      <c r="A52" s="199"/>
      <c r="B52" s="200"/>
      <c r="C52" s="200"/>
      <c r="D52" s="200"/>
      <c r="E52" s="201"/>
      <c r="F52" s="202"/>
      <c r="G52" s="202"/>
      <c r="H52" s="202"/>
      <c r="I52" s="202"/>
      <c r="J52" s="202"/>
      <c r="K52" s="202"/>
      <c r="L52" s="203"/>
      <c r="M52" s="203"/>
      <c r="N52" s="203"/>
      <c r="O52" s="204"/>
      <c r="P52" s="204"/>
      <c r="Q52" s="205"/>
      <c r="R52" s="205"/>
      <c r="S52" s="206"/>
    </row>
    <row r="53" spans="1:19" ht="18.75" hidden="1" customHeight="1" thickBot="1">
      <c r="A53" s="207"/>
      <c r="B53" s="208"/>
      <c r="C53" s="208"/>
      <c r="D53" s="208"/>
      <c r="E53" s="209"/>
      <c r="F53" s="210"/>
      <c r="G53" s="210"/>
      <c r="H53" s="210"/>
      <c r="I53" s="210"/>
      <c r="J53" s="210"/>
      <c r="K53" s="210"/>
      <c r="L53" s="211"/>
      <c r="M53" s="211"/>
      <c r="N53" s="211"/>
      <c r="O53" s="212"/>
      <c r="P53" s="212"/>
      <c r="Q53" s="213"/>
      <c r="R53" s="213"/>
      <c r="S53" s="214"/>
    </row>
    <row r="54" spans="1:19" ht="18.75" customHeight="1">
      <c r="A54" s="23" t="s">
        <v>28</v>
      </c>
      <c r="B54" s="23" t="s">
        <v>43</v>
      </c>
    </row>
    <row r="55" spans="1:19" ht="18.75" customHeight="1">
      <c r="A55" s="23" t="s">
        <v>29</v>
      </c>
      <c r="B55" s="23" t="s">
        <v>30</v>
      </c>
    </row>
    <row r="56" spans="1:19" ht="18.75" customHeight="1">
      <c r="A56" s="23" t="s">
        <v>31</v>
      </c>
      <c r="B56" s="23" t="s">
        <v>32</v>
      </c>
    </row>
    <row r="57" spans="1:19" ht="18.75" customHeight="1">
      <c r="A57" s="23"/>
      <c r="B57" s="23"/>
    </row>
  </sheetData>
  <mergeCells count="160">
    <mergeCell ref="A1:B1"/>
    <mergeCell ref="A2:S2"/>
    <mergeCell ref="A3:S3"/>
    <mergeCell ref="A5:B17"/>
    <mergeCell ref="C5:F5"/>
    <mergeCell ref="L5:O5"/>
    <mergeCell ref="P5:S5"/>
    <mergeCell ref="C6:F6"/>
    <mergeCell ref="L6:O6"/>
    <mergeCell ref="P6:S6"/>
    <mergeCell ref="C9:E9"/>
    <mergeCell ref="L9:N9"/>
    <mergeCell ref="P9:R9"/>
    <mergeCell ref="C10:E10"/>
    <mergeCell ref="G10:J10"/>
    <mergeCell ref="L10:N10"/>
    <mergeCell ref="P10:R10"/>
    <mergeCell ref="C7:F7"/>
    <mergeCell ref="G7:K7"/>
    <mergeCell ref="L7:O7"/>
    <mergeCell ref="P7:S7"/>
    <mergeCell ref="C8:E8"/>
    <mergeCell ref="G8:J8"/>
    <mergeCell ref="L8:N8"/>
    <mergeCell ref="P8:R8"/>
    <mergeCell ref="C14:F14"/>
    <mergeCell ref="G14:K14"/>
    <mergeCell ref="L14:O14"/>
    <mergeCell ref="P14:S14"/>
    <mergeCell ref="C15:E15"/>
    <mergeCell ref="G15:J15"/>
    <mergeCell ref="L15:N15"/>
    <mergeCell ref="P15:R15"/>
    <mergeCell ref="C11:F11"/>
    <mergeCell ref="G11:K11"/>
    <mergeCell ref="L11:O11"/>
    <mergeCell ref="P11:S11"/>
    <mergeCell ref="C12:F13"/>
    <mergeCell ref="G12:K13"/>
    <mergeCell ref="L12:O13"/>
    <mergeCell ref="P12:S13"/>
    <mergeCell ref="A18:S18"/>
    <mergeCell ref="A19:C20"/>
    <mergeCell ref="D19:K19"/>
    <mergeCell ref="L19:S20"/>
    <mergeCell ref="D20:F20"/>
    <mergeCell ref="G20:H20"/>
    <mergeCell ref="J20:K20"/>
    <mergeCell ref="C16:E16"/>
    <mergeCell ref="L16:N16"/>
    <mergeCell ref="P16:R16"/>
    <mergeCell ref="C17:E17"/>
    <mergeCell ref="G17:J17"/>
    <mergeCell ref="L17:N17"/>
    <mergeCell ref="P17:R17"/>
    <mergeCell ref="L21:S21"/>
    <mergeCell ref="D22:F22"/>
    <mergeCell ref="L22:S22"/>
    <mergeCell ref="D23:F23"/>
    <mergeCell ref="L23:S23"/>
    <mergeCell ref="L24:S24"/>
    <mergeCell ref="G21:H21"/>
    <mergeCell ref="G22:H22"/>
    <mergeCell ref="G23:H23"/>
    <mergeCell ref="G24:H24"/>
    <mergeCell ref="U27:AE27"/>
    <mergeCell ref="L28:S28"/>
    <mergeCell ref="U28:AE28"/>
    <mergeCell ref="L29:S29"/>
    <mergeCell ref="U29:AE29"/>
    <mergeCell ref="L30:S30"/>
    <mergeCell ref="U30:AE30"/>
    <mergeCell ref="L25:S25"/>
    <mergeCell ref="D26:F26"/>
    <mergeCell ref="L26:S26"/>
    <mergeCell ref="D27:F27"/>
    <mergeCell ref="L27:S27"/>
    <mergeCell ref="G25:H25"/>
    <mergeCell ref="G26:H26"/>
    <mergeCell ref="G27:H27"/>
    <mergeCell ref="L35:S35"/>
    <mergeCell ref="L36:S36"/>
    <mergeCell ref="L37:S37"/>
    <mergeCell ref="L38:S38"/>
    <mergeCell ref="L39:S39"/>
    <mergeCell ref="L40:S40"/>
    <mergeCell ref="L31:S31"/>
    <mergeCell ref="U31:AE31"/>
    <mergeCell ref="L32:S32"/>
    <mergeCell ref="L33:S33"/>
    <mergeCell ref="L34:S34"/>
    <mergeCell ref="L41:S41"/>
    <mergeCell ref="L42:S42"/>
    <mergeCell ref="D43:F43"/>
    <mergeCell ref="D44:F44"/>
    <mergeCell ref="D45:J45"/>
    <mergeCell ref="U42:AE42"/>
    <mergeCell ref="L43:S43"/>
    <mergeCell ref="G44:H44"/>
    <mergeCell ref="L44:S44"/>
    <mergeCell ref="G41:H41"/>
    <mergeCell ref="G42:H42"/>
    <mergeCell ref="G43:H43"/>
    <mergeCell ref="L48:M48"/>
    <mergeCell ref="N48:P48"/>
    <mergeCell ref="Q48:S48"/>
    <mergeCell ref="A49:D49"/>
    <mergeCell ref="L49:M49"/>
    <mergeCell ref="N49:P49"/>
    <mergeCell ref="Q49:S49"/>
    <mergeCell ref="L45:S45"/>
    <mergeCell ref="A46:S46"/>
    <mergeCell ref="A47:D47"/>
    <mergeCell ref="E47:I47"/>
    <mergeCell ref="J47:K47"/>
    <mergeCell ref="L47:M47"/>
    <mergeCell ref="N47:P47"/>
    <mergeCell ref="Q47:S47"/>
    <mergeCell ref="L52:M52"/>
    <mergeCell ref="N52:P52"/>
    <mergeCell ref="Q52:S52"/>
    <mergeCell ref="A53:D53"/>
    <mergeCell ref="E53:K53"/>
    <mergeCell ref="L53:M53"/>
    <mergeCell ref="N53:P53"/>
    <mergeCell ref="Q53:S53"/>
    <mergeCell ref="A50:D50"/>
    <mergeCell ref="E50:K50"/>
    <mergeCell ref="L50:M50"/>
    <mergeCell ref="N50:P50"/>
    <mergeCell ref="Q50:S50"/>
    <mergeCell ref="A51:D51"/>
    <mergeCell ref="E51:K51"/>
    <mergeCell ref="L51:M51"/>
    <mergeCell ref="N51:P51"/>
    <mergeCell ref="Q51:S51"/>
    <mergeCell ref="D41:F41"/>
    <mergeCell ref="D42:F42"/>
    <mergeCell ref="D21:F21"/>
    <mergeCell ref="D24:F24"/>
    <mergeCell ref="D28:F28"/>
    <mergeCell ref="D29:F29"/>
    <mergeCell ref="D30:F30"/>
    <mergeCell ref="D31:F31"/>
    <mergeCell ref="A52:D52"/>
    <mergeCell ref="E52:K52"/>
    <mergeCell ref="A48:D48"/>
    <mergeCell ref="E48:I49"/>
    <mergeCell ref="J48:K49"/>
    <mergeCell ref="G28:H28"/>
    <mergeCell ref="G29:H29"/>
    <mergeCell ref="G30:H30"/>
    <mergeCell ref="G32:H32"/>
    <mergeCell ref="G39:H39"/>
    <mergeCell ref="G40:H40"/>
    <mergeCell ref="G31:H31"/>
    <mergeCell ref="D25:F25"/>
    <mergeCell ref="D32:F32"/>
    <mergeCell ref="D39:F39"/>
    <mergeCell ref="D40:F40"/>
  </mergeCells>
  <phoneticPr fontId="1"/>
  <printOptions horizontalCentered="1"/>
  <pageMargins left="0.59055118110236227" right="0.59055118110236227" top="0.78740157480314965" bottom="0.78740157480314965" header="0.51181102362204722" footer="0.51181102362204722"/>
  <pageSetup paperSize="9" scale="8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B2:S46"/>
  <sheetViews>
    <sheetView showGridLines="0" topLeftCell="A13" zoomScale="70" zoomScaleNormal="70" zoomScaleSheetLayoutView="85" workbookViewId="0">
      <selection activeCell="V45" sqref="V45"/>
    </sheetView>
  </sheetViews>
  <sheetFormatPr defaultColWidth="6.875" defaultRowHeight="18.75" customHeight="1"/>
  <cols>
    <col min="1" max="1" width="2.125" style="46" customWidth="1"/>
    <col min="2" max="19" width="5.875" style="45" customWidth="1"/>
    <col min="20" max="20" width="3.875" style="46" customWidth="1"/>
    <col min="21" max="16384" width="6.875" style="46"/>
  </cols>
  <sheetData>
    <row r="2" spans="2:19" ht="18.75" customHeight="1">
      <c r="B2" s="185" t="s">
        <v>45</v>
      </c>
      <c r="C2" s="185"/>
    </row>
    <row r="3" spans="2:19" ht="31.5" customHeight="1">
      <c r="B3" s="186" t="s">
        <v>46</v>
      </c>
      <c r="C3" s="187"/>
      <c r="D3" s="187"/>
      <c r="E3" s="187"/>
      <c r="F3" s="187"/>
      <c r="G3" s="187"/>
      <c r="H3" s="187"/>
      <c r="I3" s="187"/>
      <c r="J3" s="187"/>
      <c r="K3" s="187"/>
      <c r="L3" s="187"/>
      <c r="M3" s="187"/>
      <c r="N3" s="187"/>
      <c r="O3" s="187"/>
      <c r="P3" s="187"/>
      <c r="Q3" s="187"/>
      <c r="R3" s="187"/>
      <c r="S3" s="187"/>
    </row>
    <row r="4" spans="2:19" ht="18.75" customHeight="1" thickBot="1">
      <c r="B4" s="188"/>
      <c r="C4" s="188"/>
      <c r="D4" s="188"/>
      <c r="E4" s="188"/>
      <c r="F4" s="188"/>
      <c r="G4" s="188"/>
      <c r="H4" s="188"/>
      <c r="I4" s="188"/>
      <c r="J4" s="188"/>
      <c r="K4" s="188"/>
      <c r="L4" s="188"/>
      <c r="M4" s="188"/>
      <c r="N4" s="188"/>
      <c r="O4" s="188"/>
      <c r="P4" s="188"/>
      <c r="Q4" s="188"/>
      <c r="R4" s="188"/>
      <c r="S4" s="188"/>
    </row>
    <row r="5" spans="2:19" ht="18.75" customHeight="1">
      <c r="B5" s="138" t="s">
        <v>47</v>
      </c>
      <c r="C5" s="189"/>
      <c r="D5" s="128" t="s">
        <v>48</v>
      </c>
      <c r="E5" s="173"/>
      <c r="F5" s="173"/>
      <c r="G5" s="174"/>
      <c r="H5" s="129" t="s">
        <v>49</v>
      </c>
      <c r="I5" s="129"/>
      <c r="J5" s="129"/>
      <c r="K5" s="129"/>
      <c r="L5" s="128" t="s">
        <v>50</v>
      </c>
      <c r="M5" s="171"/>
      <c r="N5" s="171"/>
      <c r="O5" s="172"/>
      <c r="P5" s="129" t="s">
        <v>51</v>
      </c>
      <c r="Q5" s="173"/>
      <c r="R5" s="173"/>
      <c r="S5" s="174"/>
    </row>
    <row r="6" spans="2:19" ht="18.75" customHeight="1">
      <c r="B6" s="190"/>
      <c r="C6" s="191"/>
      <c r="D6" s="120"/>
      <c r="E6" s="180"/>
      <c r="F6" s="180"/>
      <c r="G6" s="181"/>
      <c r="H6" s="175" t="s">
        <v>52</v>
      </c>
      <c r="I6" s="194"/>
      <c r="J6" s="178"/>
      <c r="K6" s="179"/>
      <c r="L6" s="175" t="s">
        <v>53</v>
      </c>
      <c r="M6" s="176"/>
      <c r="N6" s="176"/>
      <c r="O6" s="177"/>
      <c r="P6" s="175" t="s">
        <v>19</v>
      </c>
      <c r="Q6" s="178"/>
      <c r="R6" s="178"/>
      <c r="S6" s="179"/>
    </row>
    <row r="7" spans="2:19" ht="18.75" customHeight="1" thickBot="1">
      <c r="B7" s="190"/>
      <c r="C7" s="191"/>
      <c r="D7" s="120"/>
      <c r="E7" s="180"/>
      <c r="F7" s="180"/>
      <c r="G7" s="181"/>
      <c r="H7" s="182"/>
      <c r="I7" s="182"/>
      <c r="J7" s="182"/>
      <c r="K7" s="182"/>
      <c r="L7" s="183"/>
      <c r="M7" s="182"/>
      <c r="N7" s="182"/>
      <c r="O7" s="184"/>
      <c r="P7" s="121"/>
      <c r="Q7" s="180"/>
      <c r="R7" s="180"/>
      <c r="S7" s="181"/>
    </row>
    <row r="8" spans="2:19" ht="18.75" customHeight="1" thickBot="1">
      <c r="B8" s="190"/>
      <c r="C8" s="191"/>
      <c r="D8" s="110">
        <f>F41</f>
        <v>27981940</v>
      </c>
      <c r="E8" s="111"/>
      <c r="F8" s="111"/>
      <c r="G8" s="47" t="s">
        <v>20</v>
      </c>
      <c r="H8" s="110">
        <v>0</v>
      </c>
      <c r="I8" s="111"/>
      <c r="J8" s="111"/>
      <c r="K8" s="48" t="s">
        <v>20</v>
      </c>
      <c r="L8" s="110">
        <f>D8-H8</f>
        <v>27981940</v>
      </c>
      <c r="M8" s="169"/>
      <c r="N8" s="169"/>
      <c r="O8" s="47" t="s">
        <v>20</v>
      </c>
      <c r="P8" s="110">
        <f>L8</f>
        <v>27981940</v>
      </c>
      <c r="Q8" s="169"/>
      <c r="R8" s="169"/>
      <c r="S8" s="47" t="s">
        <v>20</v>
      </c>
    </row>
    <row r="9" spans="2:19" ht="18.75" customHeight="1">
      <c r="B9" s="190"/>
      <c r="C9" s="191"/>
      <c r="D9" s="128" t="s">
        <v>54</v>
      </c>
      <c r="E9" s="129"/>
      <c r="F9" s="129"/>
      <c r="G9" s="130"/>
      <c r="H9" s="170" t="s">
        <v>55</v>
      </c>
      <c r="I9" s="129"/>
      <c r="J9" s="129"/>
      <c r="K9" s="129"/>
      <c r="L9" s="128" t="s">
        <v>56</v>
      </c>
      <c r="M9" s="171"/>
      <c r="N9" s="171"/>
      <c r="O9" s="172"/>
      <c r="P9" s="170" t="s">
        <v>57</v>
      </c>
      <c r="Q9" s="173"/>
      <c r="R9" s="173"/>
      <c r="S9" s="174"/>
    </row>
    <row r="10" spans="2:19" ht="18.75" customHeight="1">
      <c r="B10" s="190"/>
      <c r="C10" s="191"/>
      <c r="D10" s="158"/>
      <c r="E10" s="159"/>
      <c r="F10" s="159"/>
      <c r="G10" s="160"/>
      <c r="H10" s="158" t="s">
        <v>58</v>
      </c>
      <c r="I10" s="164"/>
      <c r="J10" s="164"/>
      <c r="K10" s="165"/>
      <c r="L10" s="158" t="s">
        <v>59</v>
      </c>
      <c r="M10" s="164"/>
      <c r="N10" s="164"/>
      <c r="O10" s="165"/>
      <c r="P10" s="49" t="s">
        <v>60</v>
      </c>
      <c r="Q10" s="50">
        <v>0.5</v>
      </c>
      <c r="R10" s="66" t="s">
        <v>114</v>
      </c>
      <c r="S10" s="51"/>
    </row>
    <row r="11" spans="2:19" ht="18.75" customHeight="1" thickBot="1">
      <c r="B11" s="190"/>
      <c r="C11" s="191"/>
      <c r="D11" s="161"/>
      <c r="E11" s="162"/>
      <c r="F11" s="162"/>
      <c r="G11" s="163"/>
      <c r="H11" s="166"/>
      <c r="I11" s="167"/>
      <c r="J11" s="167"/>
      <c r="K11" s="168"/>
      <c r="L11" s="166"/>
      <c r="M11" s="167"/>
      <c r="N11" s="167"/>
      <c r="O11" s="168"/>
      <c r="P11" s="67" t="s">
        <v>115</v>
      </c>
      <c r="Q11" s="52"/>
      <c r="R11" s="52"/>
      <c r="S11" s="53"/>
    </row>
    <row r="12" spans="2:19" ht="18.75" customHeight="1" thickBot="1">
      <c r="B12" s="192"/>
      <c r="C12" s="193"/>
      <c r="D12" s="110">
        <v>28400000</v>
      </c>
      <c r="E12" s="111"/>
      <c r="F12" s="111"/>
      <c r="G12" s="54" t="s">
        <v>20</v>
      </c>
      <c r="H12" s="110">
        <f>MIN(P8,D12)</f>
        <v>27981940</v>
      </c>
      <c r="I12" s="111"/>
      <c r="J12" s="111"/>
      <c r="K12" s="55" t="s">
        <v>20</v>
      </c>
      <c r="L12" s="110">
        <f>MIN(L8,H12)</f>
        <v>27981940</v>
      </c>
      <c r="M12" s="111"/>
      <c r="N12" s="111"/>
      <c r="O12" s="54" t="s">
        <v>20</v>
      </c>
      <c r="P12" s="110">
        <f>ROUNDDOWN(L12*Q10,-3)</f>
        <v>13990000</v>
      </c>
      <c r="Q12" s="111"/>
      <c r="R12" s="111"/>
      <c r="S12" s="54" t="s">
        <v>20</v>
      </c>
    </row>
    <row r="13" spans="2:19" ht="24" customHeight="1" thickBot="1">
      <c r="B13" s="135" t="s">
        <v>61</v>
      </c>
      <c r="C13" s="136"/>
      <c r="D13" s="136"/>
      <c r="E13" s="136"/>
      <c r="F13" s="136"/>
      <c r="G13" s="136"/>
      <c r="H13" s="136"/>
      <c r="I13" s="136"/>
      <c r="J13" s="136"/>
      <c r="K13" s="136"/>
      <c r="L13" s="136"/>
      <c r="M13" s="136"/>
      <c r="N13" s="136"/>
      <c r="O13" s="136"/>
      <c r="P13" s="136"/>
      <c r="Q13" s="136"/>
      <c r="R13" s="136"/>
      <c r="S13" s="137"/>
    </row>
    <row r="14" spans="2:19" ht="18.75" customHeight="1">
      <c r="B14" s="138" t="s">
        <v>62</v>
      </c>
      <c r="C14" s="139"/>
      <c r="D14" s="139"/>
      <c r="E14" s="140"/>
      <c r="F14" s="144" t="s">
        <v>63</v>
      </c>
      <c r="G14" s="145"/>
      <c r="H14" s="145"/>
      <c r="I14" s="145"/>
      <c r="J14" s="145"/>
      <c r="K14" s="145"/>
      <c r="L14" s="145"/>
      <c r="M14" s="146"/>
      <c r="N14" s="147" t="s">
        <v>17</v>
      </c>
      <c r="O14" s="148"/>
      <c r="P14" s="148"/>
      <c r="Q14" s="148"/>
      <c r="R14" s="148"/>
      <c r="S14" s="149"/>
    </row>
    <row r="15" spans="2:19" ht="18.75" customHeight="1" thickBot="1">
      <c r="B15" s="141"/>
      <c r="C15" s="142"/>
      <c r="D15" s="142"/>
      <c r="E15" s="143"/>
      <c r="F15" s="141" t="s">
        <v>64</v>
      </c>
      <c r="G15" s="153"/>
      <c r="H15" s="154" t="s">
        <v>65</v>
      </c>
      <c r="I15" s="155"/>
      <c r="J15" s="154" t="s">
        <v>66</v>
      </c>
      <c r="K15" s="155"/>
      <c r="L15" s="156" t="s">
        <v>15</v>
      </c>
      <c r="M15" s="157"/>
      <c r="N15" s="150"/>
      <c r="O15" s="151"/>
      <c r="P15" s="151"/>
      <c r="Q15" s="151"/>
      <c r="R15" s="151"/>
      <c r="S15" s="152"/>
    </row>
    <row r="16" spans="2:19" ht="18.75" customHeight="1">
      <c r="B16" s="128" t="s">
        <v>67</v>
      </c>
      <c r="C16" s="129"/>
      <c r="D16" s="129"/>
      <c r="E16" s="130"/>
      <c r="F16" s="131"/>
      <c r="G16" s="132"/>
      <c r="H16" s="133"/>
      <c r="I16" s="132"/>
      <c r="J16" s="133"/>
      <c r="K16" s="132"/>
      <c r="L16" s="133"/>
      <c r="M16" s="134"/>
      <c r="N16" s="56"/>
      <c r="O16" s="56"/>
      <c r="P16" s="56"/>
      <c r="Q16" s="56"/>
      <c r="R16" s="56"/>
      <c r="S16" s="57"/>
    </row>
    <row r="17" spans="2:19" ht="18.75" customHeight="1">
      <c r="B17" s="120" t="s">
        <v>68</v>
      </c>
      <c r="C17" s="121"/>
      <c r="D17" s="121"/>
      <c r="E17" s="122"/>
      <c r="F17" s="116"/>
      <c r="G17" s="117"/>
      <c r="H17" s="118"/>
      <c r="I17" s="117"/>
      <c r="J17" s="118"/>
      <c r="K17" s="117"/>
      <c r="L17" s="118">
        <f>F18+H19+J20</f>
        <v>3798300</v>
      </c>
      <c r="M17" s="119"/>
      <c r="N17" s="58"/>
      <c r="O17" s="58"/>
      <c r="P17" s="112" t="s">
        <v>69</v>
      </c>
      <c r="Q17" s="112"/>
      <c r="R17" s="58"/>
      <c r="S17" s="59" t="s">
        <v>70</v>
      </c>
    </row>
    <row r="18" spans="2:19" ht="18.75" customHeight="1">
      <c r="B18" s="120"/>
      <c r="C18" s="121"/>
      <c r="D18" s="121"/>
      <c r="E18" s="122"/>
      <c r="F18" s="116">
        <f>ROUNDDOWN(P18*$Q$38,0)</f>
        <v>1151000</v>
      </c>
      <c r="G18" s="117"/>
      <c r="H18" s="118"/>
      <c r="I18" s="117"/>
      <c r="J18" s="118"/>
      <c r="K18" s="117"/>
      <c r="L18" s="118"/>
      <c r="M18" s="119"/>
      <c r="N18" s="58" t="s">
        <v>71</v>
      </c>
      <c r="O18" s="58"/>
      <c r="P18" s="127">
        <v>10000</v>
      </c>
      <c r="Q18" s="127"/>
      <c r="R18" s="58"/>
      <c r="S18" s="59" t="s">
        <v>72</v>
      </c>
    </row>
    <row r="19" spans="2:19" ht="18.75" customHeight="1">
      <c r="B19" s="120"/>
      <c r="C19" s="121"/>
      <c r="D19" s="121"/>
      <c r="E19" s="122"/>
      <c r="F19" s="116"/>
      <c r="G19" s="117"/>
      <c r="H19" s="118">
        <f>ROUNDDOWN(P19*Q38,0)</f>
        <v>920800</v>
      </c>
      <c r="I19" s="117"/>
      <c r="J19" s="118"/>
      <c r="K19" s="117"/>
      <c r="L19" s="118"/>
      <c r="M19" s="119"/>
      <c r="N19" s="58" t="s">
        <v>73</v>
      </c>
      <c r="O19" s="58"/>
      <c r="P19" s="127">
        <v>8000</v>
      </c>
      <c r="Q19" s="127"/>
      <c r="R19" s="58"/>
      <c r="S19" s="59" t="s">
        <v>74</v>
      </c>
    </row>
    <row r="20" spans="2:19" ht="18.75" customHeight="1">
      <c r="B20" s="120"/>
      <c r="C20" s="121"/>
      <c r="D20" s="121"/>
      <c r="E20" s="122"/>
      <c r="F20" s="116"/>
      <c r="G20" s="117"/>
      <c r="H20" s="118"/>
      <c r="I20" s="117"/>
      <c r="J20" s="118">
        <f>ROUNDDOWN(P20*Q38,0)</f>
        <v>1726500</v>
      </c>
      <c r="K20" s="117"/>
      <c r="L20" s="118"/>
      <c r="M20" s="119"/>
      <c r="N20" s="58" t="s">
        <v>75</v>
      </c>
      <c r="O20" s="58"/>
      <c r="P20" s="127">
        <v>15000</v>
      </c>
      <c r="Q20" s="127"/>
      <c r="R20" s="58"/>
      <c r="S20" s="59" t="s">
        <v>76</v>
      </c>
    </row>
    <row r="21" spans="2:19" ht="18.75" customHeight="1">
      <c r="B21" s="120"/>
      <c r="C21" s="121"/>
      <c r="D21" s="121"/>
      <c r="E21" s="122"/>
      <c r="F21" s="116"/>
      <c r="G21" s="117"/>
      <c r="H21" s="118"/>
      <c r="I21" s="117"/>
      <c r="J21" s="118"/>
      <c r="K21" s="117"/>
      <c r="L21" s="118"/>
      <c r="M21" s="119"/>
      <c r="N21" s="58"/>
      <c r="O21" s="58"/>
      <c r="P21" s="125"/>
      <c r="Q21" s="125"/>
      <c r="R21" s="58"/>
      <c r="S21" s="59"/>
    </row>
    <row r="22" spans="2:19" ht="18.75" customHeight="1">
      <c r="B22" s="120" t="s">
        <v>77</v>
      </c>
      <c r="C22" s="121"/>
      <c r="D22" s="121"/>
      <c r="E22" s="122"/>
      <c r="F22" s="116"/>
      <c r="G22" s="117"/>
      <c r="H22" s="118"/>
      <c r="I22" s="117"/>
      <c r="J22" s="118"/>
      <c r="K22" s="117"/>
      <c r="L22" s="118">
        <f>SUM(F23:K26)</f>
        <v>7783640</v>
      </c>
      <c r="M22" s="119"/>
      <c r="N22" s="58"/>
      <c r="O22" s="58"/>
      <c r="P22" s="125"/>
      <c r="Q22" s="125"/>
      <c r="R22" s="58"/>
      <c r="S22" s="59"/>
    </row>
    <row r="23" spans="2:19" ht="18.75" customHeight="1">
      <c r="B23" s="120" t="s">
        <v>78</v>
      </c>
      <c r="C23" s="121"/>
      <c r="D23" s="121"/>
      <c r="E23" s="122"/>
      <c r="F23" s="116">
        <v>1000000</v>
      </c>
      <c r="G23" s="117"/>
      <c r="H23" s="118"/>
      <c r="I23" s="117"/>
      <c r="J23" s="118"/>
      <c r="K23" s="117"/>
      <c r="L23" s="118"/>
      <c r="M23" s="119"/>
      <c r="N23" s="58" t="s">
        <v>79</v>
      </c>
      <c r="O23" s="58"/>
      <c r="P23" s="126">
        <v>1000000</v>
      </c>
      <c r="Q23" s="126"/>
      <c r="R23" s="58"/>
      <c r="S23" s="59" t="s">
        <v>80</v>
      </c>
    </row>
    <row r="24" spans="2:19" ht="18.75" customHeight="1">
      <c r="B24" s="120"/>
      <c r="C24" s="121"/>
      <c r="D24" s="121"/>
      <c r="E24" s="122"/>
      <c r="F24" s="116"/>
      <c r="G24" s="117"/>
      <c r="H24" s="118"/>
      <c r="I24" s="117"/>
      <c r="J24" s="118">
        <v>1500000</v>
      </c>
      <c r="K24" s="117"/>
      <c r="L24" s="118"/>
      <c r="M24" s="119"/>
      <c r="N24" s="60" t="s">
        <v>81</v>
      </c>
      <c r="O24" s="58"/>
      <c r="P24" s="126">
        <v>1500000</v>
      </c>
      <c r="Q24" s="126"/>
      <c r="R24" s="58"/>
      <c r="S24" s="59" t="s">
        <v>82</v>
      </c>
    </row>
    <row r="25" spans="2:19" ht="18.75" customHeight="1">
      <c r="B25" s="120"/>
      <c r="C25" s="121"/>
      <c r="D25" s="121"/>
      <c r="E25" s="122"/>
      <c r="F25" s="123">
        <f>'[9]【交付申請】積算表①（人件費）'!R10</f>
        <v>802140</v>
      </c>
      <c r="G25" s="124"/>
      <c r="H25" s="124">
        <f>'[9]【交付申請】積算表①（人件費）'!R19</f>
        <v>500780</v>
      </c>
      <c r="I25" s="124"/>
      <c r="J25" s="124">
        <f>'[9]【交付申請】積算表①（人件費）'!R28</f>
        <v>698720</v>
      </c>
      <c r="K25" s="124"/>
      <c r="L25" s="118"/>
      <c r="M25" s="119"/>
      <c r="N25" s="58" t="s">
        <v>83</v>
      </c>
      <c r="O25" s="58"/>
      <c r="P25" s="126">
        <f>SUM(F25:K25)</f>
        <v>2001640</v>
      </c>
      <c r="Q25" s="126"/>
      <c r="R25" s="58"/>
      <c r="S25" s="59" t="s">
        <v>84</v>
      </c>
    </row>
    <row r="26" spans="2:19" ht="18.75" customHeight="1">
      <c r="B26" s="120"/>
      <c r="C26" s="121"/>
      <c r="D26" s="121"/>
      <c r="E26" s="122"/>
      <c r="F26" s="123">
        <f>'[9]【交付申請】積算表②（旅費）'!G9</f>
        <v>480000</v>
      </c>
      <c r="G26" s="124"/>
      <c r="H26" s="118">
        <f>'[9]【交付申請】積算表②（旅費）'!G16</f>
        <v>300000</v>
      </c>
      <c r="I26" s="117"/>
      <c r="J26" s="118">
        <f>'[9]【交付申請】積算表②（旅費）'!G32</f>
        <v>2502000</v>
      </c>
      <c r="K26" s="117"/>
      <c r="L26" s="118"/>
      <c r="M26" s="119"/>
      <c r="N26" s="58" t="s">
        <v>85</v>
      </c>
      <c r="O26" s="58"/>
      <c r="P26" s="126">
        <f>SUM(F26:K26)</f>
        <v>3282000</v>
      </c>
      <c r="Q26" s="126"/>
      <c r="R26" s="58"/>
      <c r="S26" s="59" t="s">
        <v>86</v>
      </c>
    </row>
    <row r="27" spans="2:19" ht="18.75" customHeight="1">
      <c r="B27" s="120"/>
      <c r="C27" s="121"/>
      <c r="D27" s="121"/>
      <c r="E27" s="122"/>
      <c r="F27" s="123"/>
      <c r="G27" s="124"/>
      <c r="H27" s="124"/>
      <c r="I27" s="124"/>
      <c r="J27" s="124"/>
      <c r="K27" s="124"/>
      <c r="L27" s="118"/>
      <c r="M27" s="119"/>
      <c r="N27" s="58"/>
      <c r="O27" s="58"/>
      <c r="P27" s="125"/>
      <c r="Q27" s="125"/>
      <c r="R27" s="58"/>
      <c r="S27" s="59"/>
    </row>
    <row r="28" spans="2:19" ht="18.75" customHeight="1">
      <c r="B28" s="120" t="s">
        <v>87</v>
      </c>
      <c r="C28" s="121"/>
      <c r="D28" s="121"/>
      <c r="E28" s="122"/>
      <c r="F28" s="116"/>
      <c r="G28" s="117"/>
      <c r="H28" s="118"/>
      <c r="I28" s="117"/>
      <c r="J28" s="118"/>
      <c r="K28" s="117"/>
      <c r="L28" s="118">
        <f>SUM(F29:K31)</f>
        <v>16100000</v>
      </c>
      <c r="M28" s="119"/>
      <c r="N28" s="58"/>
      <c r="O28" s="58"/>
      <c r="P28" s="125"/>
      <c r="Q28" s="125"/>
      <c r="R28" s="58"/>
      <c r="S28" s="59"/>
    </row>
    <row r="29" spans="2:19" ht="18.75" customHeight="1">
      <c r="B29" s="120" t="s">
        <v>12</v>
      </c>
      <c r="C29" s="121"/>
      <c r="D29" s="121"/>
      <c r="E29" s="122"/>
      <c r="F29" s="116">
        <v>10300000</v>
      </c>
      <c r="G29" s="117"/>
      <c r="H29" s="118"/>
      <c r="I29" s="117"/>
      <c r="J29" s="118"/>
      <c r="K29" s="117"/>
      <c r="L29" s="118"/>
      <c r="M29" s="119"/>
      <c r="N29" s="58" t="s">
        <v>88</v>
      </c>
      <c r="O29" s="58"/>
      <c r="P29" s="126">
        <v>10300000</v>
      </c>
      <c r="Q29" s="126"/>
      <c r="R29" s="58"/>
      <c r="S29" s="59" t="s">
        <v>89</v>
      </c>
    </row>
    <row r="30" spans="2:19" ht="18.75" customHeight="1">
      <c r="B30" s="120"/>
      <c r="C30" s="121"/>
      <c r="D30" s="121"/>
      <c r="E30" s="122"/>
      <c r="F30" s="116">
        <v>300000</v>
      </c>
      <c r="G30" s="117"/>
      <c r="H30" s="118"/>
      <c r="I30" s="117"/>
      <c r="J30" s="118"/>
      <c r="K30" s="117"/>
      <c r="L30" s="118"/>
      <c r="M30" s="119"/>
      <c r="N30" s="58" t="s">
        <v>90</v>
      </c>
      <c r="O30" s="58"/>
      <c r="P30" s="126">
        <v>300000</v>
      </c>
      <c r="Q30" s="126"/>
      <c r="R30" s="58"/>
      <c r="S30" s="59" t="s">
        <v>91</v>
      </c>
    </row>
    <row r="31" spans="2:19" ht="18.75" customHeight="1">
      <c r="B31" s="120"/>
      <c r="C31" s="121"/>
      <c r="D31" s="121"/>
      <c r="E31" s="122"/>
      <c r="F31" s="123"/>
      <c r="G31" s="124"/>
      <c r="H31" s="124">
        <v>5500000</v>
      </c>
      <c r="I31" s="124"/>
      <c r="J31" s="124"/>
      <c r="K31" s="124"/>
      <c r="L31" s="118"/>
      <c r="M31" s="119"/>
      <c r="N31" s="46" t="s">
        <v>92</v>
      </c>
      <c r="O31" s="58"/>
      <c r="P31" s="126">
        <v>5500000</v>
      </c>
      <c r="Q31" s="126"/>
      <c r="R31" s="58"/>
      <c r="S31" s="59" t="s">
        <v>93</v>
      </c>
    </row>
    <row r="32" spans="2:19" ht="18.75" customHeight="1">
      <c r="B32" s="120"/>
      <c r="C32" s="121"/>
      <c r="D32" s="121"/>
      <c r="E32" s="122"/>
      <c r="F32" s="116"/>
      <c r="G32" s="117"/>
      <c r="H32" s="118"/>
      <c r="I32" s="117"/>
      <c r="J32" s="118"/>
      <c r="K32" s="117"/>
      <c r="L32" s="118"/>
      <c r="M32" s="119"/>
      <c r="N32" s="58"/>
      <c r="O32" s="58"/>
      <c r="P32" s="125"/>
      <c r="Q32" s="125"/>
      <c r="R32" s="58"/>
      <c r="S32" s="59"/>
    </row>
    <row r="33" spans="2:19" ht="18.75" customHeight="1">
      <c r="B33" s="120" t="s">
        <v>94</v>
      </c>
      <c r="C33" s="121"/>
      <c r="D33" s="121"/>
      <c r="E33" s="122"/>
      <c r="F33" s="123"/>
      <c r="G33" s="124"/>
      <c r="H33" s="124"/>
      <c r="I33" s="124"/>
      <c r="J33" s="124"/>
      <c r="K33" s="124"/>
      <c r="L33" s="118"/>
      <c r="M33" s="119"/>
      <c r="N33" s="46"/>
      <c r="O33" s="58"/>
      <c r="P33" s="126"/>
      <c r="Q33" s="126"/>
      <c r="R33" s="58"/>
      <c r="S33" s="59"/>
    </row>
    <row r="34" spans="2:19" ht="18.75" customHeight="1">
      <c r="B34" s="120" t="s">
        <v>95</v>
      </c>
      <c r="C34" s="121"/>
      <c r="D34" s="121"/>
      <c r="E34" s="122"/>
      <c r="F34" s="123"/>
      <c r="G34" s="124"/>
      <c r="H34" s="124"/>
      <c r="I34" s="124"/>
      <c r="J34" s="124"/>
      <c r="K34" s="124"/>
      <c r="L34" s="118">
        <f>SUM(F35:K35)</f>
        <v>300000</v>
      </c>
      <c r="M34" s="119"/>
      <c r="N34" s="58"/>
      <c r="O34" s="58"/>
      <c r="P34" s="125"/>
      <c r="Q34" s="125"/>
      <c r="R34" s="58"/>
      <c r="S34" s="59"/>
    </row>
    <row r="35" spans="2:19" ht="18.75" customHeight="1">
      <c r="B35" s="120"/>
      <c r="C35" s="121"/>
      <c r="D35" s="121"/>
      <c r="E35" s="122"/>
      <c r="F35" s="123">
        <v>100000</v>
      </c>
      <c r="G35" s="124"/>
      <c r="H35" s="124">
        <v>100000</v>
      </c>
      <c r="I35" s="124"/>
      <c r="J35" s="124">
        <v>100000</v>
      </c>
      <c r="K35" s="124"/>
      <c r="L35" s="118"/>
      <c r="M35" s="119"/>
      <c r="N35" s="61" t="s">
        <v>113</v>
      </c>
      <c r="O35" s="58"/>
      <c r="P35" s="126">
        <v>300000</v>
      </c>
      <c r="Q35" s="126"/>
      <c r="R35" s="58"/>
      <c r="S35" s="59" t="s">
        <v>96</v>
      </c>
    </row>
    <row r="36" spans="2:19" ht="18.75" customHeight="1">
      <c r="B36" s="120"/>
      <c r="C36" s="121"/>
      <c r="D36" s="121"/>
      <c r="E36" s="122"/>
      <c r="F36" s="123"/>
      <c r="G36" s="124"/>
      <c r="H36" s="124"/>
      <c r="I36" s="124"/>
      <c r="J36" s="124"/>
      <c r="K36" s="124"/>
      <c r="L36" s="118"/>
      <c r="M36" s="119"/>
      <c r="N36" s="58"/>
      <c r="O36" s="58"/>
      <c r="P36" s="125"/>
      <c r="Q36" s="125"/>
      <c r="R36" s="58"/>
      <c r="S36" s="59"/>
    </row>
    <row r="37" spans="2:19" ht="18.75" customHeight="1">
      <c r="B37" s="120"/>
      <c r="C37" s="121"/>
      <c r="D37" s="121"/>
      <c r="E37" s="122"/>
      <c r="F37" s="123"/>
      <c r="G37" s="124"/>
      <c r="H37" s="124"/>
      <c r="I37" s="124"/>
      <c r="J37" s="124"/>
      <c r="K37" s="124"/>
      <c r="L37" s="118"/>
      <c r="M37" s="119"/>
      <c r="N37" s="58"/>
      <c r="O37" s="58"/>
      <c r="P37" s="58"/>
      <c r="Q37" s="58"/>
      <c r="R37" s="58"/>
      <c r="S37" s="62"/>
    </row>
    <row r="38" spans="2:19" ht="18.75" customHeight="1">
      <c r="B38" s="120"/>
      <c r="C38" s="121"/>
      <c r="D38" s="121"/>
      <c r="E38" s="122"/>
      <c r="F38" s="116"/>
      <c r="G38" s="117"/>
      <c r="H38" s="118"/>
      <c r="I38" s="117"/>
      <c r="J38" s="118"/>
      <c r="K38" s="117"/>
      <c r="L38" s="118"/>
      <c r="M38" s="119"/>
      <c r="N38" s="63" t="s">
        <v>97</v>
      </c>
      <c r="O38" s="58"/>
      <c r="P38" s="58"/>
      <c r="Q38" s="112">
        <v>115.1</v>
      </c>
      <c r="R38" s="112"/>
      <c r="S38" s="62" t="s">
        <v>98</v>
      </c>
    </row>
    <row r="39" spans="2:19" ht="18.75" customHeight="1" thickBot="1">
      <c r="B39" s="113"/>
      <c r="C39" s="114"/>
      <c r="D39" s="114"/>
      <c r="E39" s="115"/>
      <c r="F39" s="116"/>
      <c r="G39" s="117"/>
      <c r="H39" s="118"/>
      <c r="I39" s="117"/>
      <c r="J39" s="118"/>
      <c r="K39" s="117"/>
      <c r="L39" s="118"/>
      <c r="M39" s="119"/>
      <c r="N39" s="58"/>
      <c r="O39" s="58"/>
      <c r="P39" s="58"/>
      <c r="Q39" s="58"/>
      <c r="R39" s="58"/>
      <c r="S39" s="62"/>
    </row>
    <row r="40" spans="2:19" ht="18.75" customHeight="1" thickBot="1">
      <c r="B40" s="95" t="s">
        <v>99</v>
      </c>
      <c r="C40" s="96"/>
      <c r="D40" s="96"/>
      <c r="E40" s="96"/>
      <c r="F40" s="97">
        <f>SUM(F16:G39)</f>
        <v>14133140</v>
      </c>
      <c r="G40" s="98"/>
      <c r="H40" s="99">
        <f>SUM(H16:I39)</f>
        <v>7321580</v>
      </c>
      <c r="I40" s="99"/>
      <c r="J40" s="99">
        <f t="shared" ref="J40" si="0">SUM(J16:K39)</f>
        <v>6527220</v>
      </c>
      <c r="K40" s="99"/>
      <c r="L40" s="100">
        <f>SUM(L17:M39)</f>
        <v>27981940</v>
      </c>
      <c r="M40" s="101"/>
      <c r="N40" s="102" t="s">
        <v>100</v>
      </c>
      <c r="O40" s="103"/>
      <c r="P40" s="103"/>
      <c r="Q40" s="103"/>
      <c r="R40" s="103"/>
      <c r="S40" s="104"/>
    </row>
    <row r="41" spans="2:19" ht="18.75" customHeight="1" thickBot="1">
      <c r="B41" s="108" t="s">
        <v>101</v>
      </c>
      <c r="C41" s="109"/>
      <c r="D41" s="109"/>
      <c r="E41" s="109"/>
      <c r="F41" s="110">
        <f>L40</f>
        <v>27981940</v>
      </c>
      <c r="G41" s="111"/>
      <c r="H41" s="111"/>
      <c r="I41" s="111"/>
      <c r="J41" s="111"/>
      <c r="K41" s="111"/>
      <c r="L41" s="111"/>
      <c r="M41" s="64" t="s">
        <v>20</v>
      </c>
      <c r="N41" s="105"/>
      <c r="O41" s="106"/>
      <c r="P41" s="106"/>
      <c r="Q41" s="106"/>
      <c r="R41" s="106"/>
      <c r="S41" s="107"/>
    </row>
    <row r="42" spans="2:19" ht="18.75" customHeight="1" thickBot="1">
      <c r="B42" s="87" t="s">
        <v>102</v>
      </c>
      <c r="C42" s="88"/>
      <c r="D42" s="88"/>
      <c r="E42" s="88"/>
      <c r="F42" s="88"/>
      <c r="G42" s="88"/>
      <c r="H42" s="88"/>
      <c r="I42" s="88"/>
      <c r="J42" s="88"/>
      <c r="K42" s="88"/>
      <c r="L42" s="88"/>
      <c r="M42" s="88"/>
      <c r="N42" s="88"/>
      <c r="O42" s="88"/>
      <c r="P42" s="88"/>
      <c r="Q42" s="88"/>
      <c r="R42" s="88"/>
      <c r="S42" s="89"/>
    </row>
    <row r="43" spans="2:19" s="65" customFormat="1" ht="18.75" customHeight="1" thickBot="1">
      <c r="B43" s="90" t="s">
        <v>103</v>
      </c>
      <c r="C43" s="91"/>
      <c r="D43" s="91"/>
      <c r="E43" s="91"/>
      <c r="F43" s="92" t="s">
        <v>104</v>
      </c>
      <c r="G43" s="93"/>
      <c r="H43" s="93"/>
      <c r="I43" s="93"/>
      <c r="J43" s="92" t="s">
        <v>105</v>
      </c>
      <c r="K43" s="93"/>
      <c r="L43" s="92" t="s">
        <v>106</v>
      </c>
      <c r="M43" s="92"/>
      <c r="N43" s="92" t="s">
        <v>107</v>
      </c>
      <c r="O43" s="93"/>
      <c r="P43" s="93"/>
      <c r="Q43" s="91" t="s">
        <v>108</v>
      </c>
      <c r="R43" s="91"/>
      <c r="S43" s="94"/>
    </row>
    <row r="44" spans="2:19" s="65" customFormat="1" ht="18.75" customHeight="1">
      <c r="B44" s="77" t="s">
        <v>88</v>
      </c>
      <c r="C44" s="78"/>
      <c r="D44" s="78"/>
      <c r="E44" s="78"/>
      <c r="F44" s="79" t="s">
        <v>109</v>
      </c>
      <c r="G44" s="80"/>
      <c r="H44" s="80"/>
      <c r="I44" s="80"/>
      <c r="J44" s="81">
        <v>1</v>
      </c>
      <c r="K44" s="81"/>
      <c r="L44" s="82">
        <f>F29+F30</f>
        <v>10600000</v>
      </c>
      <c r="M44" s="82"/>
      <c r="N44" s="83">
        <f>J44*L44</f>
        <v>10600000</v>
      </c>
      <c r="O44" s="84"/>
      <c r="P44" s="84"/>
      <c r="Q44" s="85" t="s">
        <v>110</v>
      </c>
      <c r="R44" s="85"/>
      <c r="S44" s="86"/>
    </row>
    <row r="45" spans="2:19" s="65" customFormat="1" ht="18.75" customHeight="1">
      <c r="B45" s="77" t="s">
        <v>92</v>
      </c>
      <c r="C45" s="78"/>
      <c r="D45" s="78"/>
      <c r="E45" s="78"/>
      <c r="F45" s="79" t="s">
        <v>111</v>
      </c>
      <c r="G45" s="80"/>
      <c r="H45" s="80"/>
      <c r="I45" s="80"/>
      <c r="J45" s="81">
        <v>1</v>
      </c>
      <c r="K45" s="81"/>
      <c r="L45" s="82">
        <f>H31</f>
        <v>5500000</v>
      </c>
      <c r="M45" s="82"/>
      <c r="N45" s="83">
        <f>J45*L45</f>
        <v>5500000</v>
      </c>
      <c r="O45" s="84"/>
      <c r="P45" s="84"/>
      <c r="Q45" s="85" t="s">
        <v>112</v>
      </c>
      <c r="R45" s="85"/>
      <c r="S45" s="86"/>
    </row>
    <row r="46" spans="2:19" ht="18.75" customHeight="1" thickBot="1">
      <c r="B46" s="68"/>
      <c r="C46" s="69"/>
      <c r="D46" s="69"/>
      <c r="E46" s="69"/>
      <c r="F46" s="70"/>
      <c r="G46" s="71"/>
      <c r="H46" s="71"/>
      <c r="I46" s="71"/>
      <c r="J46" s="72"/>
      <c r="K46" s="72"/>
      <c r="L46" s="73"/>
      <c r="M46" s="73"/>
      <c r="N46" s="74"/>
      <c r="O46" s="75"/>
      <c r="P46" s="75"/>
      <c r="Q46" s="69"/>
      <c r="R46" s="69"/>
      <c r="S46" s="76"/>
    </row>
  </sheetData>
  <mergeCells count="213">
    <mergeCell ref="B2:C2"/>
    <mergeCell ref="B3:S3"/>
    <mergeCell ref="B4:S4"/>
    <mergeCell ref="B5:C12"/>
    <mergeCell ref="D5:G5"/>
    <mergeCell ref="H5:K5"/>
    <mergeCell ref="L5:O5"/>
    <mergeCell ref="P5:S5"/>
    <mergeCell ref="D6:G6"/>
    <mergeCell ref="H6:K6"/>
    <mergeCell ref="P8:R8"/>
    <mergeCell ref="D9:G9"/>
    <mergeCell ref="H9:K9"/>
    <mergeCell ref="L9:O9"/>
    <mergeCell ref="P9:S9"/>
    <mergeCell ref="L6:O6"/>
    <mergeCell ref="P6:S6"/>
    <mergeCell ref="D7:G7"/>
    <mergeCell ref="H7:K7"/>
    <mergeCell ref="L7:O7"/>
    <mergeCell ref="P7:S7"/>
    <mergeCell ref="D10:G11"/>
    <mergeCell ref="H10:K11"/>
    <mergeCell ref="L10:O11"/>
    <mergeCell ref="D12:F12"/>
    <mergeCell ref="H12:J12"/>
    <mergeCell ref="L12:N12"/>
    <mergeCell ref="D8:F8"/>
    <mergeCell ref="H8:J8"/>
    <mergeCell ref="L8:N8"/>
    <mergeCell ref="P12:R12"/>
    <mergeCell ref="B13:S13"/>
    <mergeCell ref="B14:E15"/>
    <mergeCell ref="F14:M14"/>
    <mergeCell ref="N14:S15"/>
    <mergeCell ref="F15:G15"/>
    <mergeCell ref="H15:I15"/>
    <mergeCell ref="J15:K15"/>
    <mergeCell ref="L15:M15"/>
    <mergeCell ref="P17:Q17"/>
    <mergeCell ref="B18:E18"/>
    <mergeCell ref="F18:G18"/>
    <mergeCell ref="H18:I18"/>
    <mergeCell ref="J18:K18"/>
    <mergeCell ref="L18:M18"/>
    <mergeCell ref="P18:Q18"/>
    <mergeCell ref="B16:E16"/>
    <mergeCell ref="F16:G16"/>
    <mergeCell ref="H16:I16"/>
    <mergeCell ref="J16:K16"/>
    <mergeCell ref="L16:M16"/>
    <mergeCell ref="B17:E17"/>
    <mergeCell ref="F17:G17"/>
    <mergeCell ref="H17:I17"/>
    <mergeCell ref="J17:K17"/>
    <mergeCell ref="L17:M17"/>
    <mergeCell ref="B20:E20"/>
    <mergeCell ref="F20:G20"/>
    <mergeCell ref="H20:I20"/>
    <mergeCell ref="J20:K20"/>
    <mergeCell ref="L20:M20"/>
    <mergeCell ref="P20:Q20"/>
    <mergeCell ref="B19:E19"/>
    <mergeCell ref="F19:G19"/>
    <mergeCell ref="H19:I19"/>
    <mergeCell ref="J19:K19"/>
    <mergeCell ref="L19:M19"/>
    <mergeCell ref="P19:Q19"/>
    <mergeCell ref="B22:E22"/>
    <mergeCell ref="F22:G22"/>
    <mergeCell ref="H22:I22"/>
    <mergeCell ref="J22:K22"/>
    <mergeCell ref="L22:M22"/>
    <mergeCell ref="P22:Q22"/>
    <mergeCell ref="B21:E21"/>
    <mergeCell ref="F21:G21"/>
    <mergeCell ref="H21:I21"/>
    <mergeCell ref="J21:K21"/>
    <mergeCell ref="L21:M21"/>
    <mergeCell ref="P21:Q21"/>
    <mergeCell ref="B24:E24"/>
    <mergeCell ref="F24:G24"/>
    <mergeCell ref="H24:I24"/>
    <mergeCell ref="J24:K24"/>
    <mergeCell ref="L24:M24"/>
    <mergeCell ref="P24:Q24"/>
    <mergeCell ref="B23:E23"/>
    <mergeCell ref="F23:G23"/>
    <mergeCell ref="H23:I23"/>
    <mergeCell ref="J23:K23"/>
    <mergeCell ref="L23:M23"/>
    <mergeCell ref="P23:Q23"/>
    <mergeCell ref="B26:E26"/>
    <mergeCell ref="F26:G26"/>
    <mergeCell ref="H26:I26"/>
    <mergeCell ref="J26:K26"/>
    <mergeCell ref="L26:M26"/>
    <mergeCell ref="P26:Q26"/>
    <mergeCell ref="B25:E25"/>
    <mergeCell ref="F25:G25"/>
    <mergeCell ref="H25:I25"/>
    <mergeCell ref="J25:K25"/>
    <mergeCell ref="L25:M25"/>
    <mergeCell ref="P25:Q25"/>
    <mergeCell ref="B28:E28"/>
    <mergeCell ref="F28:G28"/>
    <mergeCell ref="H28:I28"/>
    <mergeCell ref="J28:K28"/>
    <mergeCell ref="L28:M28"/>
    <mergeCell ref="P28:Q28"/>
    <mergeCell ref="B27:E27"/>
    <mergeCell ref="F27:G27"/>
    <mergeCell ref="H27:I27"/>
    <mergeCell ref="J27:K27"/>
    <mergeCell ref="L27:M27"/>
    <mergeCell ref="P27:Q27"/>
    <mergeCell ref="B30:E30"/>
    <mergeCell ref="F30:G30"/>
    <mergeCell ref="H30:I30"/>
    <mergeCell ref="J30:K30"/>
    <mergeCell ref="L30:M30"/>
    <mergeCell ref="P30:Q30"/>
    <mergeCell ref="B29:E29"/>
    <mergeCell ref="F29:G29"/>
    <mergeCell ref="H29:I29"/>
    <mergeCell ref="J29:K29"/>
    <mergeCell ref="L29:M29"/>
    <mergeCell ref="P29:Q29"/>
    <mergeCell ref="B32:E32"/>
    <mergeCell ref="F32:G32"/>
    <mergeCell ref="H32:I32"/>
    <mergeCell ref="J32:K32"/>
    <mergeCell ref="L32:M32"/>
    <mergeCell ref="P32:Q32"/>
    <mergeCell ref="B31:E31"/>
    <mergeCell ref="F31:G31"/>
    <mergeCell ref="H31:I31"/>
    <mergeCell ref="J31:K31"/>
    <mergeCell ref="L31:M31"/>
    <mergeCell ref="P31:Q31"/>
    <mergeCell ref="B34:E34"/>
    <mergeCell ref="F34:G34"/>
    <mergeCell ref="H34:I34"/>
    <mergeCell ref="J34:K34"/>
    <mergeCell ref="L34:M34"/>
    <mergeCell ref="P34:Q34"/>
    <mergeCell ref="B33:E33"/>
    <mergeCell ref="F33:G33"/>
    <mergeCell ref="H33:I33"/>
    <mergeCell ref="J33:K33"/>
    <mergeCell ref="L33:M33"/>
    <mergeCell ref="P33:Q33"/>
    <mergeCell ref="B36:E36"/>
    <mergeCell ref="F36:G36"/>
    <mergeCell ref="H36:I36"/>
    <mergeCell ref="J36:K36"/>
    <mergeCell ref="L36:M36"/>
    <mergeCell ref="P36:Q36"/>
    <mergeCell ref="B35:E35"/>
    <mergeCell ref="F35:G35"/>
    <mergeCell ref="H35:I35"/>
    <mergeCell ref="J35:K35"/>
    <mergeCell ref="L35:M35"/>
    <mergeCell ref="P35:Q35"/>
    <mergeCell ref="B37:E37"/>
    <mergeCell ref="F37:G37"/>
    <mergeCell ref="H37:I37"/>
    <mergeCell ref="J37:K37"/>
    <mergeCell ref="L37:M37"/>
    <mergeCell ref="B38:E38"/>
    <mergeCell ref="F38:G38"/>
    <mergeCell ref="H38:I38"/>
    <mergeCell ref="J38:K38"/>
    <mergeCell ref="L38:M38"/>
    <mergeCell ref="B40:E40"/>
    <mergeCell ref="F40:G40"/>
    <mergeCell ref="H40:I40"/>
    <mergeCell ref="J40:K40"/>
    <mergeCell ref="L40:M40"/>
    <mergeCell ref="N40:S41"/>
    <mergeCell ref="B41:E41"/>
    <mergeCell ref="F41:L41"/>
    <mergeCell ref="Q38:R38"/>
    <mergeCell ref="B39:E39"/>
    <mergeCell ref="F39:G39"/>
    <mergeCell ref="H39:I39"/>
    <mergeCell ref="J39:K39"/>
    <mergeCell ref="L39:M39"/>
    <mergeCell ref="B44:E44"/>
    <mergeCell ref="F44:I44"/>
    <mergeCell ref="J44:K44"/>
    <mergeCell ref="L44:M44"/>
    <mergeCell ref="N44:P44"/>
    <mergeCell ref="Q44:S44"/>
    <mergeCell ref="B42:S42"/>
    <mergeCell ref="B43:E43"/>
    <mergeCell ref="F43:I43"/>
    <mergeCell ref="J43:K43"/>
    <mergeCell ref="L43:M43"/>
    <mergeCell ref="N43:P43"/>
    <mergeCell ref="Q43:S43"/>
    <mergeCell ref="B46:E46"/>
    <mergeCell ref="F46:I46"/>
    <mergeCell ref="J46:K46"/>
    <mergeCell ref="L46:M46"/>
    <mergeCell ref="N46:P46"/>
    <mergeCell ref="Q46:S46"/>
    <mergeCell ref="B45:E45"/>
    <mergeCell ref="F45:I45"/>
    <mergeCell ref="J45:K45"/>
    <mergeCell ref="L45:M45"/>
    <mergeCell ref="N45:P45"/>
    <mergeCell ref="Q45:S45"/>
  </mergeCells>
  <phoneticPr fontId="1"/>
  <printOptions horizontalCentered="1"/>
  <pageMargins left="0.59055118110236227" right="0.59055118110236227" top="0.78740157480314965" bottom="0.78740157480314965" header="0.51181102362204722" footer="0.51181102362204722"/>
  <pageSetup paperSize="9" scale="87" orientation="portrait" cellComments="asDisplayed" r:id="rId1"/>
  <headerFooter alignWithMargins="0"/>
  <colBreaks count="1" manualBreakCount="1">
    <brk id="26" min="1" max="52"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vt:lpstr>
      <vt:lpstr>別紙2（記載例）_</vt:lpstr>
      <vt:lpstr>Sheet2</vt:lpstr>
      <vt:lpstr>別紙2!Print_Area</vt:lpstr>
      <vt:lpstr>'別紙2（記載例）_'!Print_Area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dc:creator>
  <cp:lastModifiedBy>GEC</cp:lastModifiedBy>
  <cp:lastPrinted>2015-04-20T01:42:52Z</cp:lastPrinted>
  <dcterms:created xsi:type="dcterms:W3CDTF">2006-10-24T02:46:19Z</dcterms:created>
  <dcterms:modified xsi:type="dcterms:W3CDTF">2015-07-07T13:18:41Z</dcterms:modified>
</cp:coreProperties>
</file>