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F1EB046A-8ABA-4E23-B431-ED60123BA488}" xr6:coauthVersionLast="47" xr6:coauthVersionMax="47" xr10:uidLastSave="{00000000-0000-0000-0000-000000000000}"/>
  <bookViews>
    <workbookView xWindow="2805" yWindow="165" windowWidth="25410" windowHeight="15240" xr2:uid="{00000000-000D-0000-FFFF-FFFF00000000}"/>
  </bookViews>
  <sheets>
    <sheet name="原単位比較_記入例(リファレンス)" sheetId="10" r:id="rId1"/>
    <sheet name="原単位比較_記入用(リファレンス)" sheetId="14" r:id="rId2"/>
    <sheet name="原単位比較_記入用(BAU)" sheetId="18" r:id="rId3"/>
    <sheet name="燃料の排出係数(IPCC)" sheetId="17" r:id="rId4"/>
  </sheets>
  <definedNames>
    <definedName name="_xlnm.Print_Area" localSheetId="2">'原単位比較_記入用(BAU)'!$A$1:$R$84</definedName>
    <definedName name="_xlnm.Print_Area" localSheetId="1">'原単位比較_記入用(リファレンス)'!$A$1:$R$81</definedName>
    <definedName name="_xlnm.Print_Area" localSheetId="0">'原単位比較_記入例(リファレンス)'!$A$1:$R$81</definedName>
    <definedName name="_xlnm.Print_Area" localSheetId="3">'燃料の排出係数(IPCC)'!$A$1:$Y$141</definedName>
    <definedName name="_xlnm.Print_Titles" localSheetId="2">'原単位比較_記入用(BAU)'!$5:$5</definedName>
    <definedName name="_xlnm.Print_Titles" localSheetId="1">'原単位比較_記入用(リファレンス)'!$2:$2</definedName>
    <definedName name="_xlnm.Print_Titles" localSheetId="0">'原単位比較_記入例(リファレンス)'!$2:$2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0" i="18" l="1"/>
  <c r="D62" i="18"/>
  <c r="D61" i="18"/>
  <c r="D59" i="18"/>
  <c r="D58" i="18"/>
  <c r="D49" i="18"/>
  <c r="D48" i="18"/>
  <c r="D46" i="18"/>
  <c r="D45" i="18"/>
  <c r="O40" i="18"/>
  <c r="N40" i="18"/>
  <c r="M40" i="18"/>
  <c r="L40" i="18"/>
  <c r="K40" i="18"/>
  <c r="J40" i="18"/>
  <c r="I40" i="18"/>
  <c r="H40" i="18"/>
  <c r="G40" i="18"/>
  <c r="F40" i="18"/>
  <c r="E40" i="18"/>
  <c r="D40" i="18"/>
  <c r="Q39" i="18"/>
  <c r="I61" i="18" s="1"/>
  <c r="H62" i="18" s="1"/>
  <c r="O39" i="18"/>
  <c r="N39" i="18"/>
  <c r="M39" i="18"/>
  <c r="L39" i="18"/>
  <c r="K39" i="18"/>
  <c r="J39" i="18"/>
  <c r="I39" i="18"/>
  <c r="H39" i="18"/>
  <c r="G39" i="18"/>
  <c r="F39" i="18"/>
  <c r="E39" i="18"/>
  <c r="D39" i="18"/>
  <c r="B39" i="18"/>
  <c r="Q38" i="18"/>
  <c r="I58" i="18" s="1"/>
  <c r="H59" i="18" s="1"/>
  <c r="O38" i="18"/>
  <c r="N38" i="18"/>
  <c r="M38" i="18"/>
  <c r="L38" i="18"/>
  <c r="K38" i="18"/>
  <c r="J38" i="18"/>
  <c r="I38" i="18"/>
  <c r="H38" i="18"/>
  <c r="G38" i="18"/>
  <c r="F38" i="18"/>
  <c r="E38" i="18"/>
  <c r="D38" i="18"/>
  <c r="B38" i="18"/>
  <c r="J35" i="18"/>
  <c r="J34" i="18"/>
  <c r="J33" i="18"/>
  <c r="B33" i="18"/>
  <c r="O28" i="18"/>
  <c r="N28" i="18"/>
  <c r="M28" i="18"/>
  <c r="L28" i="18"/>
  <c r="K28" i="18"/>
  <c r="J28" i="18"/>
  <c r="I28" i="18"/>
  <c r="H28" i="18"/>
  <c r="G28" i="18"/>
  <c r="F28" i="18"/>
  <c r="E28" i="18"/>
  <c r="D28" i="18"/>
  <c r="Q27" i="18"/>
  <c r="I48" i="18" s="1"/>
  <c r="H49" i="18" s="1"/>
  <c r="O27" i="18"/>
  <c r="N27" i="18"/>
  <c r="M27" i="18"/>
  <c r="L27" i="18"/>
  <c r="K27" i="18"/>
  <c r="J27" i="18"/>
  <c r="I27" i="18"/>
  <c r="H27" i="18"/>
  <c r="G27" i="18"/>
  <c r="F27" i="18"/>
  <c r="E27" i="18"/>
  <c r="D27" i="18"/>
  <c r="B27" i="18"/>
  <c r="Q26" i="18"/>
  <c r="I45" i="18" s="1"/>
  <c r="H46" i="18" s="1"/>
  <c r="O26" i="18"/>
  <c r="N26" i="18"/>
  <c r="M26" i="18"/>
  <c r="L26" i="18"/>
  <c r="K26" i="18"/>
  <c r="J26" i="18"/>
  <c r="I26" i="18"/>
  <c r="H26" i="18"/>
  <c r="G26" i="18"/>
  <c r="F26" i="18"/>
  <c r="E26" i="18"/>
  <c r="D26" i="18"/>
  <c r="B26" i="18"/>
  <c r="J23" i="18"/>
  <c r="J22" i="18"/>
  <c r="J21" i="18"/>
  <c r="B21" i="18"/>
  <c r="P16" i="18"/>
  <c r="O37" i="14"/>
  <c r="D37" i="14"/>
  <c r="D36" i="14"/>
  <c r="N37" i="14"/>
  <c r="M37" i="14"/>
  <c r="L37" i="14"/>
  <c r="K37" i="14"/>
  <c r="J37" i="14"/>
  <c r="I37" i="14"/>
  <c r="H37" i="14"/>
  <c r="G37" i="14"/>
  <c r="F37" i="14"/>
  <c r="E37" i="14"/>
  <c r="O36" i="14"/>
  <c r="N36" i="14"/>
  <c r="M36" i="14"/>
  <c r="L36" i="14"/>
  <c r="K36" i="14"/>
  <c r="J36" i="14"/>
  <c r="I36" i="14"/>
  <c r="H36" i="14"/>
  <c r="G36" i="14"/>
  <c r="F36" i="14"/>
  <c r="E36" i="14"/>
  <c r="O37" i="10"/>
  <c r="N37" i="10"/>
  <c r="M37" i="10"/>
  <c r="L37" i="10"/>
  <c r="K37" i="10"/>
  <c r="J37" i="10"/>
  <c r="I37" i="10"/>
  <c r="H37" i="10"/>
  <c r="G37" i="10"/>
  <c r="F37" i="10"/>
  <c r="E37" i="10"/>
  <c r="D37" i="10"/>
  <c r="O24" i="10"/>
  <c r="O36" i="10"/>
  <c r="E36" i="10"/>
  <c r="F36" i="10"/>
  <c r="G36" i="10"/>
  <c r="H36" i="10"/>
  <c r="I36" i="10"/>
  <c r="J36" i="10"/>
  <c r="K36" i="10"/>
  <c r="L36" i="10"/>
  <c r="M36" i="10"/>
  <c r="N36" i="10"/>
  <c r="D36" i="10"/>
  <c r="E35" i="10"/>
  <c r="D25" i="10"/>
  <c r="J30" i="14"/>
  <c r="J32" i="14"/>
  <c r="J31" i="14"/>
  <c r="J32" i="10"/>
  <c r="J31" i="10"/>
  <c r="J30" i="10"/>
  <c r="E77" i="17"/>
  <c r="E6" i="17"/>
  <c r="D25" i="14"/>
  <c r="P28" i="18" l="1"/>
  <c r="P51" i="18" s="1"/>
  <c r="P27" i="18"/>
  <c r="P48" i="18" s="1"/>
  <c r="P26" i="18"/>
  <c r="P45" i="18" s="1"/>
  <c r="P40" i="18"/>
  <c r="P64" i="18" s="1"/>
  <c r="P39" i="18"/>
  <c r="P61" i="18" s="1"/>
  <c r="P38" i="18"/>
  <c r="P58" i="18" s="1"/>
  <c r="D59" i="14"/>
  <c r="D58" i="14"/>
  <c r="D56" i="14"/>
  <c r="D55" i="14"/>
  <c r="D59" i="10"/>
  <c r="D58" i="10"/>
  <c r="D56" i="10"/>
  <c r="D55" i="10"/>
  <c r="P55" i="18" l="1"/>
  <c r="P43" i="18"/>
  <c r="C77" i="14"/>
  <c r="D46" i="14"/>
  <c r="D45" i="14"/>
  <c r="D43" i="14"/>
  <c r="D42" i="14"/>
  <c r="Q36" i="14"/>
  <c r="I58" i="14" s="1"/>
  <c r="H59" i="14" s="1"/>
  <c r="B36" i="14"/>
  <c r="Q35" i="14"/>
  <c r="I55" i="14" s="1"/>
  <c r="H56" i="14" s="1"/>
  <c r="O35" i="14"/>
  <c r="N35" i="14"/>
  <c r="M35" i="14"/>
  <c r="L35" i="14"/>
  <c r="K35" i="14"/>
  <c r="J35" i="14"/>
  <c r="I35" i="14"/>
  <c r="H35" i="14"/>
  <c r="G35" i="14"/>
  <c r="F35" i="14"/>
  <c r="E35" i="14"/>
  <c r="D35" i="14"/>
  <c r="B35" i="14"/>
  <c r="B30" i="14"/>
  <c r="O25" i="14"/>
  <c r="N25" i="14"/>
  <c r="M25" i="14"/>
  <c r="L25" i="14"/>
  <c r="K25" i="14"/>
  <c r="J25" i="14"/>
  <c r="I25" i="14"/>
  <c r="H25" i="14"/>
  <c r="G25" i="14"/>
  <c r="F25" i="14"/>
  <c r="E25" i="14"/>
  <c r="Q24" i="14"/>
  <c r="I45" i="14" s="1"/>
  <c r="H46" i="14" s="1"/>
  <c r="O24" i="14"/>
  <c r="N24" i="14"/>
  <c r="M24" i="14"/>
  <c r="L24" i="14"/>
  <c r="K24" i="14"/>
  <c r="J24" i="14"/>
  <c r="I24" i="14"/>
  <c r="H24" i="14"/>
  <c r="G24" i="14"/>
  <c r="F24" i="14"/>
  <c r="E24" i="14"/>
  <c r="D24" i="14"/>
  <c r="B24" i="14"/>
  <c r="Q23" i="14"/>
  <c r="I42" i="14" s="1"/>
  <c r="H43" i="14" s="1"/>
  <c r="O23" i="14"/>
  <c r="N23" i="14"/>
  <c r="M23" i="14"/>
  <c r="L23" i="14"/>
  <c r="K23" i="14"/>
  <c r="J23" i="14"/>
  <c r="I23" i="14"/>
  <c r="H23" i="14"/>
  <c r="G23" i="14"/>
  <c r="F23" i="14"/>
  <c r="E23" i="14"/>
  <c r="D23" i="14"/>
  <c r="B23" i="14"/>
  <c r="J20" i="14"/>
  <c r="J19" i="14"/>
  <c r="J18" i="14"/>
  <c r="B18" i="14"/>
  <c r="P13" i="14"/>
  <c r="F35" i="10"/>
  <c r="G35" i="10"/>
  <c r="H35" i="10"/>
  <c r="I35" i="10"/>
  <c r="J35" i="10"/>
  <c r="K35" i="10"/>
  <c r="L35" i="10"/>
  <c r="M35" i="10"/>
  <c r="N35" i="10"/>
  <c r="O35" i="10"/>
  <c r="D35" i="10"/>
  <c r="E25" i="10"/>
  <c r="F25" i="10"/>
  <c r="G25" i="10"/>
  <c r="H25" i="10"/>
  <c r="I25" i="10"/>
  <c r="J25" i="10"/>
  <c r="K25" i="10"/>
  <c r="L25" i="10"/>
  <c r="M25" i="10"/>
  <c r="N25" i="10"/>
  <c r="O25" i="10"/>
  <c r="D23" i="10"/>
  <c r="E23" i="10"/>
  <c r="F23" i="10"/>
  <c r="G23" i="10"/>
  <c r="H23" i="10"/>
  <c r="I23" i="10"/>
  <c r="J23" i="10"/>
  <c r="K23" i="10"/>
  <c r="L23" i="10"/>
  <c r="M23" i="10"/>
  <c r="N23" i="10"/>
  <c r="O23" i="10"/>
  <c r="D24" i="10"/>
  <c r="E24" i="10"/>
  <c r="F24" i="10"/>
  <c r="G24" i="10"/>
  <c r="H24" i="10"/>
  <c r="I24" i="10"/>
  <c r="J24" i="10"/>
  <c r="K24" i="10"/>
  <c r="L24" i="10"/>
  <c r="M24" i="10"/>
  <c r="N24" i="10"/>
  <c r="P68" i="18" l="1"/>
  <c r="I81" i="18" s="1"/>
  <c r="P35" i="10"/>
  <c r="P35" i="14"/>
  <c r="P55" i="14" s="1"/>
  <c r="P25" i="10"/>
  <c r="P24" i="10"/>
  <c r="P25" i="14"/>
  <c r="P48" i="14" s="1"/>
  <c r="P24" i="14"/>
  <c r="P45" i="14" s="1"/>
  <c r="P23" i="10"/>
  <c r="P23" i="14"/>
  <c r="P42" i="14" s="1"/>
  <c r="H81" i="18" l="1"/>
  <c r="F81" i="18"/>
  <c r="D81" i="18"/>
  <c r="P81" i="18" s="1"/>
  <c r="P83" i="18" s="1"/>
  <c r="E81" i="18"/>
  <c r="O81" i="18"/>
  <c r="K81" i="18"/>
  <c r="M81" i="18"/>
  <c r="G81" i="18"/>
  <c r="J81" i="18"/>
  <c r="L81" i="18"/>
  <c r="N81" i="18"/>
  <c r="P40" i="14"/>
  <c r="P37" i="14"/>
  <c r="P61" i="14" s="1"/>
  <c r="P36" i="14"/>
  <c r="P58" i="14" s="1"/>
  <c r="P52" i="14" l="1"/>
  <c r="P65" i="14" s="1"/>
  <c r="N78" i="14" l="1"/>
  <c r="O78" i="14"/>
  <c r="I78" i="14"/>
  <c r="D78" i="14"/>
  <c r="K78" i="14"/>
  <c r="H78" i="14"/>
  <c r="F78" i="14"/>
  <c r="L78" i="14"/>
  <c r="G78" i="14"/>
  <c r="M78" i="14"/>
  <c r="J78" i="14"/>
  <c r="E78" i="14"/>
  <c r="P78" i="14" l="1"/>
  <c r="P80" i="14" s="1"/>
  <c r="P36" i="10" l="1"/>
  <c r="J18" i="10"/>
  <c r="J19" i="10"/>
  <c r="J20" i="10"/>
  <c r="C77" i="10" l="1"/>
  <c r="B30" i="10" l="1"/>
  <c r="Q36" i="10"/>
  <c r="B36" i="10"/>
  <c r="Q35" i="10"/>
  <c r="B35" i="10"/>
  <c r="Q24" i="10"/>
  <c r="I45" i="10" s="1"/>
  <c r="H46" i="10" s="1"/>
  <c r="Q23" i="10"/>
  <c r="B24" i="10"/>
  <c r="B23" i="10"/>
  <c r="P37" i="10" l="1"/>
  <c r="P42" i="10"/>
  <c r="I58" i="10"/>
  <c r="H59" i="10" s="1"/>
  <c r="I55" i="10"/>
  <c r="H56" i="10" s="1"/>
  <c r="D45" i="10"/>
  <c r="D46" i="10"/>
  <c r="D43" i="10"/>
  <c r="I42" i="10"/>
  <c r="H43" i="10" s="1"/>
  <c r="D42" i="10"/>
  <c r="B18" i="10" l="1"/>
  <c r="P61" i="10" l="1"/>
  <c r="P58" i="10"/>
  <c r="P13" i="10"/>
  <c r="P52" i="10" l="1"/>
  <c r="P45" i="10"/>
  <c r="P40" i="10" s="1"/>
  <c r="P55" i="10"/>
  <c r="P48" i="10"/>
  <c r="P65" i="10" l="1"/>
  <c r="D78" i="10" s="1"/>
  <c r="F78" i="10" l="1"/>
  <c r="J78" i="10"/>
  <c r="E78" i="10"/>
  <c r="G78" i="10"/>
  <c r="K78" i="10"/>
  <c r="H78" i="10"/>
  <c r="I78" i="10"/>
  <c r="O78" i="10"/>
  <c r="M78" i="10"/>
  <c r="L78" i="10"/>
  <c r="N78" i="10"/>
  <c r="P78" i="10" l="1"/>
  <c r="P80" i="10" s="1"/>
</calcChain>
</file>

<file path=xl/sharedStrings.xml><?xml version="1.0" encoding="utf-8"?>
<sst xmlns="http://schemas.openxmlformats.org/spreadsheetml/2006/main" count="593" uniqueCount="136">
  <si>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</si>
  <si>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</si>
  <si>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</si>
  <si>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</si>
  <si>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</si>
  <si>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</si>
  <si>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</si>
  <si>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</si>
  <si>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</si>
  <si>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</si>
  <si>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</si>
  <si>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</si>
  <si>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</si>
  <si>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</si>
  <si>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</si>
  <si>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</si>
  <si>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</si>
  <si>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</si>
  <si>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</si>
  <si>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</si>
  <si>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</si>
  <si>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</si>
  <si>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</si>
  <si>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</si>
  <si>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Q</t>
    <phoneticPr fontId="1"/>
  </si>
  <si>
    <t>Q=Ry-Py</t>
    <phoneticPr fontId="1"/>
  </si>
  <si>
    <t>Ry</t>
    <phoneticPr fontId="1"/>
  </si>
  <si>
    <t>Py</t>
    <phoneticPr fontId="1"/>
  </si>
  <si>
    <t>MWh/年</t>
    <rPh sb="4" eb="5">
      <t>ネン</t>
    </rPh>
    <phoneticPr fontId="1"/>
  </si>
  <si>
    <t>ｇeｆ</t>
    <phoneticPr fontId="1"/>
  </si>
  <si>
    <t>ton-CO2/MWｈ</t>
    <phoneticPr fontId="1"/>
  </si>
  <si>
    <t>天然ガス</t>
    <rPh sb="0" eb="2">
      <t>テンネン</t>
    </rPh>
    <phoneticPr fontId="1"/>
  </si>
  <si>
    <t>リファレンスの場合の年間消費電力量</t>
    <rPh sb="7" eb="9">
      <t>バアイ</t>
    </rPh>
    <rPh sb="10" eb="12">
      <t>ネンカン</t>
    </rPh>
    <rPh sb="12" eb="14">
      <t>ショウヒ</t>
    </rPh>
    <rPh sb="14" eb="16">
      <t>デンリョク</t>
    </rPh>
    <rPh sb="16" eb="17">
      <t>リョウ</t>
    </rPh>
    <phoneticPr fontId="1"/>
  </si>
  <si>
    <t>RQey</t>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</si>
  <si>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</si>
  <si>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</si>
  <si>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t>MWｈ</t>
    <phoneticPr fontId="1"/>
  </si>
  <si>
    <t>/年</t>
    <rPh sb="1" eb="2">
      <t>ネン</t>
    </rPh>
    <phoneticPr fontId="1"/>
  </si>
  <si>
    <t>ton-CO2/</t>
    <phoneticPr fontId="1"/>
  </si>
  <si>
    <t>（１）原単位の分母負荷（生産量など）</t>
    <rPh sb="3" eb="6">
      <t>ゲンタンイ</t>
    </rPh>
    <rPh sb="7" eb="9">
      <t>ブンボ</t>
    </rPh>
    <rPh sb="9" eb="11">
      <t>フカ</t>
    </rPh>
    <rPh sb="12" eb="14">
      <t>セイサン</t>
    </rPh>
    <rPh sb="14" eb="15">
      <t>リョウ</t>
    </rPh>
    <phoneticPr fontId="1"/>
  </si>
  <si>
    <t>単位</t>
    <rPh sb="0" eb="2">
      <t>タンイ</t>
    </rPh>
    <phoneticPr fontId="1"/>
  </si>
  <si>
    <t>個</t>
    <rPh sb="0" eb="1">
      <t>コ</t>
    </rPh>
    <phoneticPr fontId="1"/>
  </si>
  <si>
    <t>年合計</t>
    <rPh sb="0" eb="1">
      <t>ネン</t>
    </rPh>
    <rPh sb="1" eb="3">
      <t>ゴウケイ</t>
    </rPh>
    <phoneticPr fontId="1"/>
  </si>
  <si>
    <t>A製品</t>
    <rPh sb="1" eb="3">
      <t>セイヒン</t>
    </rPh>
    <phoneticPr fontId="1"/>
  </si>
  <si>
    <t>エネルギー消費原単位</t>
    <rPh sb="5" eb="7">
      <t>ショウヒ</t>
    </rPh>
    <rPh sb="7" eb="10">
      <t>ゲンタンイ</t>
    </rPh>
    <phoneticPr fontId="1"/>
  </si>
  <si>
    <t>単位当たり燃料消費量</t>
    <rPh sb="0" eb="2">
      <t>タンイ</t>
    </rPh>
    <rPh sb="2" eb="3">
      <t>ア</t>
    </rPh>
    <rPh sb="5" eb="7">
      <t>ネンリョウ</t>
    </rPh>
    <rPh sb="7" eb="10">
      <t>ショウヒリョウ</t>
    </rPh>
    <phoneticPr fontId="1"/>
  </si>
  <si>
    <t>単位当たり電力消費量</t>
    <rPh sb="0" eb="2">
      <t>タンイ</t>
    </rPh>
    <rPh sb="2" eb="3">
      <t>ア</t>
    </rPh>
    <rPh sb="5" eb="7">
      <t>デンリョク</t>
    </rPh>
    <rPh sb="7" eb="10">
      <t>ショウヒリョウ</t>
    </rPh>
    <phoneticPr fontId="1"/>
  </si>
  <si>
    <t>燃料の種類</t>
    <rPh sb="0" eb="2">
      <t>ネンリョウ</t>
    </rPh>
    <rPh sb="3" eb="5">
      <t>シュルイ</t>
    </rPh>
    <phoneticPr fontId="1"/>
  </si>
  <si>
    <t>軽油</t>
    <rPh sb="0" eb="2">
      <t>ケイユ</t>
    </rPh>
    <phoneticPr fontId="1"/>
  </si>
  <si>
    <t>月消費量</t>
    <rPh sb="0" eb="1">
      <t>ツキ</t>
    </rPh>
    <rPh sb="1" eb="3">
      <t>ショウヒ</t>
    </rPh>
    <rPh sb="3" eb="4">
      <t>リョウ</t>
    </rPh>
    <phoneticPr fontId="4"/>
  </si>
  <si>
    <t xml:space="preserve">※プロジェクト機での計画生産量などを記入 </t>
    <rPh sb="7" eb="8">
      <t>キ</t>
    </rPh>
    <rPh sb="10" eb="12">
      <t>ケイカク</t>
    </rPh>
    <rPh sb="12" eb="14">
      <t>セイサン</t>
    </rPh>
    <rPh sb="14" eb="15">
      <t>リョウ</t>
    </rPh>
    <rPh sb="18" eb="20">
      <t>キニュウ</t>
    </rPh>
    <phoneticPr fontId="1"/>
  </si>
  <si>
    <t>RQｆy1</t>
    <phoneticPr fontId="1"/>
  </si>
  <si>
    <t>fuｒf1</t>
    <phoneticPr fontId="1"/>
  </si>
  <si>
    <t>年間消費量</t>
    <rPh sb="0" eb="2">
      <t>ネンカン</t>
    </rPh>
    <rPh sb="2" eb="5">
      <t>ショウヒリョウ</t>
    </rPh>
    <phoneticPr fontId="1"/>
  </si>
  <si>
    <t>単位変更可</t>
    <rPh sb="0" eb="2">
      <t>タンイ</t>
    </rPh>
    <rPh sb="2" eb="4">
      <t>ヘンコウ</t>
    </rPh>
    <rPh sb="4" eb="5">
      <t>カ</t>
    </rPh>
    <phoneticPr fontId="1"/>
  </si>
  <si>
    <t>CO2排出係数</t>
    <rPh sb="3" eb="5">
      <t>ハイシュツ</t>
    </rPh>
    <rPh sb="5" eb="7">
      <t>ケイスウ</t>
    </rPh>
    <phoneticPr fontId="1"/>
  </si>
  <si>
    <t>Ｒｙ＝RQｆｙ1×fuｒf1+RQｆｙ2×fuｒf2+ＲＱey×gef</t>
    <phoneticPr fontId="1"/>
  </si>
  <si>
    <t>ton-CO2/年</t>
  </si>
  <si>
    <t>RQｆy2</t>
    <phoneticPr fontId="1"/>
  </si>
  <si>
    <t>fuｒf2</t>
    <phoneticPr fontId="1"/>
  </si>
  <si>
    <t>PＱｆy1</t>
    <phoneticPr fontId="1"/>
  </si>
  <si>
    <t>fupf1</t>
    <phoneticPr fontId="1"/>
  </si>
  <si>
    <t>Pｙ＝PQfｙ1×fupf1+PQfｙ2×fupf2+PQey×gef</t>
    <phoneticPr fontId="1"/>
  </si>
  <si>
    <t>PＱｆy2</t>
    <phoneticPr fontId="1"/>
  </si>
  <si>
    <t>fupf2</t>
    <phoneticPr fontId="1"/>
  </si>
  <si>
    <t>（２）リファレンス設備のエネルギー消費量</t>
    <rPh sb="9" eb="11">
      <t>セツビ</t>
    </rPh>
    <rPh sb="17" eb="19">
      <t>ショウヒ</t>
    </rPh>
    <rPh sb="19" eb="20">
      <t>リョウ</t>
    </rPh>
    <phoneticPr fontId="1"/>
  </si>
  <si>
    <t>（３）プロジェクト設備のエネルギー消費量</t>
    <rPh sb="9" eb="11">
      <t>セツビ</t>
    </rPh>
    <rPh sb="17" eb="19">
      <t>ショウヒ</t>
    </rPh>
    <rPh sb="19" eb="20">
      <t>リョウ</t>
    </rPh>
    <phoneticPr fontId="1"/>
  </si>
  <si>
    <t>電力のCO2排出係数</t>
    <rPh sb="0" eb="2">
      <t>デンリョク</t>
    </rPh>
    <rPh sb="6" eb="8">
      <t>ハイシュツ</t>
    </rPh>
    <rPh sb="8" eb="10">
      <t>ケイスウ</t>
    </rPh>
    <phoneticPr fontId="1"/>
  </si>
  <si>
    <t>燃料単位</t>
    <rPh sb="0" eb="2">
      <t>ネンリョウ</t>
    </rPh>
    <rPh sb="2" eb="4">
      <t>タンイ</t>
    </rPh>
    <phoneticPr fontId="1"/>
  </si>
  <si>
    <t>電力単位</t>
    <rPh sb="0" eb="2">
      <t>デンリョク</t>
    </rPh>
    <rPh sb="2" eb="4">
      <t>タンイ</t>
    </rPh>
    <phoneticPr fontId="1"/>
  </si>
  <si>
    <t>ｋWh</t>
    <phoneticPr fontId="1"/>
  </si>
  <si>
    <t>L</t>
    <phoneticPr fontId="1"/>
  </si>
  <si>
    <r>
      <t>Nm</t>
    </r>
    <r>
      <rPr>
        <vertAlign val="superscript"/>
        <sz val="10"/>
        <rFont val="ＭＳ Ｐゴシック"/>
        <family val="3"/>
        <charset val="128"/>
      </rPr>
      <t>3</t>
    </r>
    <phoneticPr fontId="1"/>
  </si>
  <si>
    <t>生産単位</t>
    <rPh sb="0" eb="2">
      <t>セイサン</t>
    </rPh>
    <rPh sb="2" eb="4">
      <t>タンイ</t>
    </rPh>
    <phoneticPr fontId="1"/>
  </si>
  <si>
    <t>電力</t>
    <rPh sb="0" eb="2">
      <t>デンリョク</t>
    </rPh>
    <phoneticPr fontId="1"/>
  </si>
  <si>
    <t>月消費量（MWｈ）</t>
    <rPh sb="0" eb="1">
      <t>ツキ</t>
    </rPh>
    <rPh sb="1" eb="3">
      <t>ショウヒ</t>
    </rPh>
    <rPh sb="3" eb="4">
      <t>リョウ</t>
    </rPh>
    <phoneticPr fontId="4"/>
  </si>
  <si>
    <t>出典：</t>
    <rPh sb="0" eb="2">
      <t>シュッテン</t>
    </rPh>
    <phoneticPr fontId="1"/>
  </si>
  <si>
    <t>年</t>
    <rPh sb="0" eb="1">
      <t>ネン</t>
    </rPh>
    <phoneticPr fontId="1"/>
  </si>
  <si>
    <t>年度</t>
    <rPh sb="0" eb="2">
      <t>ネンド</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</si>
  <si>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</si>
  <si>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</si>
  <si>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</si>
  <si>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</si>
  <si>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</si>
  <si>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</si>
  <si>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</si>
  <si>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</si>
  <si>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合計</t>
    <rPh sb="0" eb="2">
      <t>ゴウケイ</t>
    </rPh>
    <phoneticPr fontId="1"/>
  </si>
  <si>
    <t>年間生産量</t>
    <rPh sb="0" eb="2">
      <t>ネンカン</t>
    </rPh>
    <rPh sb="2" eb="4">
      <t>セイサン</t>
    </rPh>
    <rPh sb="4" eb="5">
      <t>リョウ</t>
    </rPh>
    <phoneticPr fontId="1"/>
  </si>
  <si>
    <t>（ton-CO2/年）</t>
    <phoneticPr fontId="1"/>
  </si>
  <si>
    <t>標高</t>
    <rPh sb="0" eb="2">
      <t>ヒョウコウ</t>
    </rPh>
    <phoneticPr fontId="4"/>
  </si>
  <si>
    <t>33°26'04.1"S</t>
  </si>
  <si>
    <t>70°41'02.7"W</t>
    <phoneticPr fontId="1"/>
  </si>
  <si>
    <t>◎トータルCO2排出削減量</t>
    <rPh sb="8" eb="10">
      <t>ハイシュツ</t>
    </rPh>
    <rPh sb="10" eb="12">
      <t>サクゲン</t>
    </rPh>
    <rPh sb="12" eb="13">
      <t>リョウ</t>
    </rPh>
    <phoneticPr fontId="1"/>
  </si>
  <si>
    <t>ｍ</t>
    <phoneticPr fontId="1"/>
  </si>
  <si>
    <t>※単位変更可</t>
    <rPh sb="1" eb="3">
      <t>タンイ</t>
    </rPh>
    <rPh sb="3" eb="5">
      <t>ヘンコウ</t>
    </rPh>
    <rPh sb="5" eb="6">
      <t>カ</t>
    </rPh>
    <phoneticPr fontId="1"/>
  </si>
  <si>
    <t>※　発熱量単位及び消費量単位に注意願います。　１GJ=0.28MWｈ　1Gcal=1.163MWｈ</t>
    <rPh sb="2" eb="4">
      <t>ハツネツ</t>
    </rPh>
    <rPh sb="4" eb="5">
      <t>リョウ</t>
    </rPh>
    <rPh sb="5" eb="7">
      <t>タンイ</t>
    </rPh>
    <rPh sb="7" eb="8">
      <t>オヨ</t>
    </rPh>
    <rPh sb="9" eb="12">
      <t>ショウヒリョウ</t>
    </rPh>
    <rPh sb="12" eb="14">
      <t>タンイ</t>
    </rPh>
    <rPh sb="15" eb="17">
      <t>チュウイ</t>
    </rPh>
    <rPh sb="17" eb="18">
      <t>ネガ</t>
    </rPh>
    <phoneticPr fontId="1"/>
  </si>
  <si>
    <t>ton-CO2/年</t>
    <rPh sb="8" eb="9">
      <t>ネン</t>
    </rPh>
    <phoneticPr fontId="4"/>
  </si>
  <si>
    <t>※この値を実施計画書に記載</t>
    <rPh sb="3" eb="4">
      <t>アタイ</t>
    </rPh>
    <rPh sb="5" eb="7">
      <t>ジッシ</t>
    </rPh>
    <rPh sb="7" eb="9">
      <t>ケイカク</t>
    </rPh>
    <rPh sb="9" eb="10">
      <t>ショ</t>
    </rPh>
    <rPh sb="11" eb="13">
      <t>キサイ</t>
    </rPh>
    <phoneticPr fontId="4"/>
  </si>
  <si>
    <t>○○生産工場への高効率△△の導入による生産工程の改善</t>
    <phoneticPr fontId="1"/>
  </si>
  <si>
    <t>◎CO2排出削減量（生産量の変動を考慮）</t>
    <rPh sb="10" eb="12">
      <t>セイサン</t>
    </rPh>
    <rPh sb="12" eb="13">
      <t>リョウ</t>
    </rPh>
    <phoneticPr fontId="1"/>
  </si>
  <si>
    <t>9年目</t>
    <rPh sb="1" eb="3">
      <t>ネンメ</t>
    </rPh>
    <phoneticPr fontId="1"/>
  </si>
  <si>
    <t>10年目</t>
    <rPh sb="2" eb="4">
      <t>ネンメ</t>
    </rPh>
    <phoneticPr fontId="1"/>
  </si>
  <si>
    <t>記入</t>
    <rPh sb="0" eb="2">
      <t>キニュウ</t>
    </rPh>
    <phoneticPr fontId="4"/>
  </si>
  <si>
    <t>自動計算</t>
    <rPh sb="0" eb="2">
      <t>ジドウ</t>
    </rPh>
    <rPh sb="2" eb="4">
      <t>ケイサン</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</si>
  <si>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</si>
  <si>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</si>
  <si>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</si>
  <si>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</si>
  <si>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</si>
  <si>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</si>
  <si>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</si>
  <si>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</si>
  <si>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</si>
  <si>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</si>
  <si>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</si>
  <si>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</si>
  <si>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20XX年版○○国エネルギー省△△資料</t>
    <rPh sb="4" eb="6">
      <t>ネンバン</t>
    </rPh>
    <rPh sb="8" eb="9">
      <t>コク</t>
    </rPh>
    <rPh sb="14" eb="15">
      <t>ショウ</t>
    </rPh>
    <rPh sb="17" eb="19">
      <t>シリョウ</t>
    </rPh>
    <phoneticPr fontId="1"/>
  </si>
  <si>
    <t>20XX年度JCM設備補助公募要領</t>
    <rPh sb="4" eb="6">
      <t>ネンド</t>
    </rPh>
    <rPh sb="9" eb="11">
      <t>セツビ</t>
    </rPh>
    <rPh sb="11" eb="13">
      <t>ホジョ</t>
    </rPh>
    <rPh sb="13" eb="15">
      <t>コウボ</t>
    </rPh>
    <rPh sb="15" eb="17">
      <t>ヨウリョウ</t>
    </rPh>
    <phoneticPr fontId="1"/>
  </si>
  <si>
    <t>20XX年度JCM設備補助公募要領</t>
    <rPh sb="9" eb="11">
      <t>セツビ</t>
    </rPh>
    <rPh sb="11" eb="13">
      <t>ホジョ</t>
    </rPh>
    <rPh sb="13" eb="15">
      <t>コウボ</t>
    </rPh>
    <rPh sb="15" eb="17">
      <t>ヨウリョウ</t>
    </rPh>
    <phoneticPr fontId="1"/>
  </si>
  <si>
    <t>Bｙ＝BQｆｙ1×fuｒf1+BQｆｙ2×fuｒf2+BＱey×gef</t>
    <phoneticPr fontId="1"/>
  </si>
  <si>
    <t>BQｆy1</t>
    <phoneticPr fontId="1"/>
  </si>
  <si>
    <t>BQｆy2</t>
    <phoneticPr fontId="1"/>
  </si>
  <si>
    <t>BQey</t>
    <phoneticPr fontId="1"/>
  </si>
  <si>
    <t>Q=By-Py</t>
    <phoneticPr fontId="1"/>
  </si>
  <si>
    <t>By</t>
    <phoneticPr fontId="1"/>
  </si>
  <si>
    <t>MRV期間</t>
    <rPh sb="3" eb="5">
      <t>キカン</t>
    </rPh>
    <phoneticPr fontId="1"/>
  </si>
  <si>
    <t>（２）BaU設備のエネルギー消費量</t>
    <rPh sb="6" eb="8">
      <t>セツビ</t>
    </rPh>
    <rPh sb="14" eb="16">
      <t>ショウヒ</t>
    </rPh>
    <rPh sb="16" eb="17">
      <t>リョウ</t>
    </rPh>
    <phoneticPr fontId="1"/>
  </si>
  <si>
    <t>BaUの場合の年間消費電力量</t>
    <rPh sb="4" eb="6">
      <t>バアイ</t>
    </rPh>
    <rPh sb="7" eb="9">
      <t>ネンカン</t>
    </rPh>
    <rPh sb="9" eb="11">
      <t>ショウヒ</t>
    </rPh>
    <rPh sb="11" eb="13">
      <t>デンリョク</t>
    </rPh>
    <rPh sb="13" eb="14">
      <t>リョウ</t>
    </rPh>
    <phoneticPr fontId="1"/>
  </si>
  <si>
    <t>BaUCO2排出量</t>
    <rPh sb="6" eb="8">
      <t>ハイシュツ</t>
    </rPh>
    <rPh sb="8" eb="9">
      <t>リョウ</t>
    </rPh>
    <phoneticPr fontId="1"/>
  </si>
  <si>
    <t>●BaUのＣＯ２排出量の計算</t>
    <rPh sb="8" eb="10">
      <t>ハイシュツ</t>
    </rPh>
    <rPh sb="10" eb="11">
      <t>リョウ</t>
    </rPh>
    <rPh sb="12" eb="14">
      <t>ケイサン</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</si>
  <si>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</si>
  <si>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r>
      <t>※</t>
    </r>
    <r>
      <rPr>
        <sz val="9"/>
        <color rgb="FF00B050"/>
        <rFont val="ＭＳ Ｐゴシック"/>
        <family val="3"/>
        <charset val="128"/>
        <scheme val="minor"/>
      </rPr>
      <t>MRV期間</t>
    </r>
    <r>
      <rPr>
        <sz val="9"/>
        <color rgb="FFFF0000"/>
        <rFont val="ＭＳ Ｐゴシック"/>
        <family val="3"/>
        <charset val="128"/>
        <scheme val="minor"/>
      </rPr>
      <t>まで記載</t>
    </r>
    <rPh sb="4" eb="6">
      <t>キカン</t>
    </rPh>
    <rPh sb="8" eb="10">
      <t>キサイ</t>
    </rPh>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</si>
  <si>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JCM設備補助リファレンスからのCO2排出削減量計算（原単位比較）※記入例</t>
    </r>
    <rPh sb="38" eb="40">
      <t>キニュウ</t>
    </rPh>
    <rPh sb="40" eb="41">
      <t>レイ</t>
    </rPh>
    <phoneticPr fontId="1"/>
  </si>
  <si>
    <r>
      <rPr>
        <b/>
        <sz val="16"/>
        <color rgb="FFFF0000"/>
        <rFont val="ＭＳ Ｐゴシック"/>
        <family val="3"/>
        <charset val="128"/>
      </rPr>
      <t>R8年度</t>
    </r>
    <r>
      <rPr>
        <b/>
        <sz val="10"/>
        <rFont val="ＭＳ Ｐゴシック"/>
        <family val="3"/>
        <charset val="128"/>
      </rPr>
      <t>JCM設備補助BaUからのCO2排出削減量計算（原単位比較）※記入例</t>
    </r>
    <rPh sb="35" eb="37">
      <t>キニュウ</t>
    </rPh>
    <rPh sb="37" eb="38">
      <t>レイ</t>
    </rPh>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</si>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</sst>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 "/>
    <numFmt numFmtId="178" formatCode="0.000_ "/>
    <numFmt numFmtId="179" formatCode="0.00_ "/>
    <numFmt numFmtId="180" formatCode="0_ "/>
    <numFmt numFmtId="181" formatCode="#,##0.00_);[Red]\(#,##0.00\)"/>
    <numFmt numFmtId="182" formatCode="0.00_);[Red]\(0.00\)"/>
    <numFmt numFmtId="183" formatCode="#,##0.0000_ "/>
  </numFmts>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vertAlign val="superscript"/>
      <sz val="10"/>
      <name val="ＭＳ Ｐゴシック"/>
      <family val="3"/>
      <charset val="128"/>
    </font>
    <font>
      <sz val="11"/>
      <color theme="1"/>
      <name val="ＭＳ Ｐゴシック"/>
      <family val="2"/>
      <charset val="128"/>
      <scheme val="minor"/>
    </font>
    <font>
      <b/>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b/>
      <sz val="10"/>
      <color theme="1"/>
      <name val="ＭＳ Ｐゴシック"/>
      <family val="3"/>
      <charset val="128"/>
      <scheme val="minor"/>
    </font>
    <font>
      <b/>
      <sz val="10"/>
      <color rgb="FFFF0000"/>
      <name val="ＭＳ Ｐゴシック"/>
      <family val="3"/>
      <charset val="128"/>
      <scheme val="minor"/>
    </font>
    <font>
      <sz val="9"/>
      <color rgb="FFFF0000"/>
      <name val="ＭＳ Ｐゴシック"/>
      <family val="3"/>
      <charset val="128"/>
      <scheme val="minor"/>
    </font>
    <font>
      <b/>
      <sz val="10"/>
      <name val="ＭＳ Ｐゴシック"/>
      <family val="3"/>
      <charset val="128"/>
      <scheme val="minor"/>
    </font>
    <font>
      <sz val="10"/>
      <color theme="1"/>
      <name val="ＭＳ Ｐゴシック"/>
      <family val="2"/>
      <charset val="128"/>
      <scheme val="minor"/>
    </font>
    <font>
      <b/>
      <sz val="11"/>
      <name val="ＭＳ Ｐゴシック"/>
      <family val="3"/>
      <charset val="128"/>
      <scheme val="minor"/>
    </font>
    <font>
      <sz val="9"/>
      <color rgb="FF00B050"/>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
      <left style="thin">
        <color indexed="64"/>
      </left>
      <right style="thin">
        <color indexed="64"/>
      </right>
      <top/>
      <bottom/>
      <diagonal/>
    </border>
    <border>
      <left style="thin">
        <color auto="1"/>
      </left>
      <right/>
      <top style="thin">
        <color auto="1"/>
      </top>
      <bottom/>
      <diagonal/>
    </border>
  </borders>
  <cellStyleXfs count="3">
    <xf numFmtId="0" fontId="0" fillId="0" borderId="0">
      <alignment vertical="center"/>
    </xf>
    <xf numFmtId="0" fontId="2" fillId="0" borderId="0">
      <alignment vertical="center"/>
    </xf>
    <xf numFmtId="38" fontId="7" fillId="0" borderId="0" applyFont="0" applyFill="0" applyBorder="0" applyAlignment="0" applyProtection="0">
      <alignment vertical="center"/>
    </xf>
  </cellStyleXfs>
  <cellXfs count="142">
    <xf numFmtId="0" fontId="0" fillId="0" borderId="0" xfId="0">
      <alignment vertical="center"/>
    </xf>
    <xf numFmtId="0" fontId="0" fillId="0" borderId="0" xfId="0" applyProtection="1">
      <alignment vertical="center"/>
      <protection locked="0"/>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83"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xf numFmtId="0" fontId="8" fillId="0" borderId="0" xfId="1" applyFont="1" applyProtection="1">
      <alignment vertical="center"/>
      <protection locked="0"/>
    </xf>
    <xf numFmtId="0" fontId="3" fillId="0" borderId="0" xfId="1" applyFont="1" applyProtection="1">
      <alignment vertical="center"/>
      <protection locked="0"/>
    </xf>
    <xf numFmtId="0" fontId="3" fillId="0" borderId="1" xfId="0" applyFont="1" applyBorder="1" applyAlignment="1" applyProtection="1">
      <alignment horizontal="left" vertical="center"/>
      <protection locked="0"/>
    </xf>
    <xf numFmtId="0" fontId="5" fillId="0" borderId="0" xfId="0" applyFont="1" applyAlignment="1" applyProtection="1">
      <alignment vertical="center" wrapText="1"/>
      <protection locked="0"/>
    </xf>
    <xf numFmtId="0" fontId="9" fillId="0" borderId="0" xfId="0" applyFont="1" applyProtection="1">
      <alignment vertical="center"/>
      <protection locked="0"/>
    </xf>
    <xf numFmtId="0" fontId="3" fillId="0" borderId="1" xfId="0" applyFont="1" applyBorder="1" applyAlignment="1" applyProtection="1">
      <alignment horizontal="center" vertical="center"/>
      <protection locked="0"/>
    </xf>
    <xf numFmtId="0" fontId="3" fillId="0" borderId="10" xfId="0" applyFont="1" applyBorder="1" applyAlignment="1" applyProtection="1">
      <alignment vertical="center" shrinkToFit="1"/>
      <protection locked="0"/>
    </xf>
    <xf numFmtId="0" fontId="9" fillId="0" borderId="7" xfId="0" applyFont="1" applyBorder="1" applyProtection="1">
      <alignment vertical="center"/>
      <protection locked="0"/>
    </xf>
    <xf numFmtId="0" fontId="3" fillId="0" borderId="7"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7" xfId="1"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 fillId="0" borderId="0" xfId="1" applyFont="1" applyAlignment="1" applyProtection="1">
      <alignment vertical="center" wrapText="1"/>
      <protection locked="0"/>
    </xf>
    <xf numFmtId="0" fontId="3" fillId="0" borderId="0" xfId="1" applyFont="1" applyAlignment="1" applyProtection="1">
      <alignment horizontal="left" vertical="center" wrapText="1"/>
      <protection locked="0"/>
    </xf>
    <xf numFmtId="0" fontId="8" fillId="0" borderId="0" xfId="1" applyFont="1" applyAlignment="1" applyProtection="1">
      <alignment horizontal="left"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vertical="center" shrinkToFit="1"/>
      <protection locked="0"/>
    </xf>
    <xf numFmtId="0" fontId="9" fillId="0" borderId="8" xfId="0" applyFont="1" applyBorder="1" applyAlignment="1" applyProtection="1">
      <alignment horizontal="left" vertical="center"/>
      <protection locked="0"/>
    </xf>
    <xf numFmtId="0" fontId="9" fillId="0" borderId="8" xfId="0" applyFont="1" applyBorder="1" applyAlignment="1" applyProtection="1">
      <alignment horizontal="left" vertical="center" wrapText="1"/>
      <protection locked="0"/>
    </xf>
    <xf numFmtId="0" fontId="3" fillId="0" borderId="5" xfId="1" applyFont="1" applyBorder="1" applyAlignment="1" applyProtection="1">
      <alignment horizontal="center" vertical="center"/>
      <protection locked="0"/>
    </xf>
    <xf numFmtId="0" fontId="3" fillId="0" borderId="1" xfId="1" applyFont="1" applyBorder="1" applyAlignment="1" applyProtection="1">
      <alignment horizontal="center" vertical="center"/>
      <protection locked="0"/>
    </xf>
    <xf numFmtId="38" fontId="3" fillId="2" borderId="1" xfId="2" applyFont="1" applyFill="1" applyBorder="1" applyAlignment="1" applyProtection="1">
      <alignment horizontal="right" vertical="center"/>
      <protection locked="0"/>
    </xf>
    <xf numFmtId="0" fontId="3" fillId="2" borderId="1" xfId="1" applyFont="1" applyFill="1" applyBorder="1" applyAlignment="1" applyProtection="1">
      <alignment horizontal="center" vertical="center"/>
      <protection locked="0"/>
    </xf>
    <xf numFmtId="0" fontId="3" fillId="0" borderId="0" xfId="1" applyFont="1" applyAlignment="1" applyProtection="1">
      <alignment vertical="center" wrapText="1"/>
      <protection locked="0"/>
    </xf>
    <xf numFmtId="177" fontId="3" fillId="0" borderId="0" xfId="1" applyNumberFormat="1" applyFont="1" applyProtection="1">
      <alignment vertical="center"/>
      <protection locked="0"/>
    </xf>
    <xf numFmtId="0" fontId="3" fillId="0" borderId="0" xfId="1" applyFont="1" applyAlignment="1" applyProtection="1">
      <alignment horizontal="right" vertical="center"/>
      <protection locked="0"/>
    </xf>
    <xf numFmtId="0" fontId="9" fillId="0" borderId="0" xfId="0" applyFont="1" applyAlignment="1" applyProtection="1">
      <alignment horizontal="right" vertical="center"/>
      <protection locked="0"/>
    </xf>
    <xf numFmtId="179" fontId="3" fillId="0" borderId="0" xfId="1" applyNumberFormat="1" applyFont="1" applyProtection="1">
      <alignment vertical="center"/>
      <protection locked="0"/>
    </xf>
    <xf numFmtId="180" fontId="3" fillId="0" borderId="0" xfId="1" applyNumberFormat="1" applyFont="1" applyProtection="1">
      <alignment vertical="center"/>
      <protection locked="0"/>
    </xf>
    <xf numFmtId="0" fontId="3" fillId="0" borderId="8" xfId="1" applyFont="1" applyBorder="1" applyAlignment="1" applyProtection="1">
      <alignment horizontal="right" vertical="center"/>
      <protection locked="0"/>
    </xf>
    <xf numFmtId="0" fontId="9" fillId="0" borderId="8" xfId="0" applyFont="1" applyBorder="1" applyAlignment="1" applyProtection="1">
      <alignment horizontal="right" vertical="center"/>
      <protection locked="0"/>
    </xf>
    <xf numFmtId="179" fontId="3" fillId="0" borderId="8" xfId="1" applyNumberFormat="1" applyFont="1" applyBorder="1" applyProtection="1">
      <alignment vertical="center"/>
      <protection locked="0"/>
    </xf>
    <xf numFmtId="0" fontId="3" fillId="0" borderId="8" xfId="1" applyFont="1" applyBorder="1" applyProtection="1">
      <alignment vertical="center"/>
      <protection locked="0"/>
    </xf>
    <xf numFmtId="0" fontId="3" fillId="0" borderId="7" xfId="1" applyFont="1" applyBorder="1" applyAlignment="1" applyProtection="1">
      <alignment horizontal="left" vertical="center"/>
      <protection locked="0"/>
    </xf>
    <xf numFmtId="0" fontId="3" fillId="0" borderId="1" xfId="1" applyFont="1" applyBorder="1" applyAlignment="1" applyProtection="1">
      <alignment horizontal="left" vertical="center"/>
      <protection locked="0"/>
    </xf>
    <xf numFmtId="0" fontId="3" fillId="2" borderId="2" xfId="1" applyFont="1" applyFill="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38" fontId="9" fillId="2" borderId="1" xfId="2" applyFont="1" applyFill="1" applyBorder="1" applyAlignment="1" applyProtection="1">
      <alignment horizontal="right" vertical="center"/>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center"/>
      <protection locked="0"/>
    </xf>
    <xf numFmtId="181" fontId="3" fillId="0" borderId="7" xfId="1" applyNumberFormat="1" applyFont="1" applyBorder="1" applyProtection="1">
      <alignment vertical="center"/>
      <protection locked="0"/>
    </xf>
    <xf numFmtId="0" fontId="3" fillId="0" borderId="7" xfId="1" applyFont="1" applyBorder="1" applyAlignment="1" applyProtection="1">
      <alignment horizontal="right" vertical="center"/>
      <protection locked="0"/>
    </xf>
    <xf numFmtId="49" fontId="9" fillId="0" borderId="7" xfId="0" applyNumberFormat="1" applyFont="1" applyBorder="1" applyAlignment="1" applyProtection="1">
      <alignment horizontal="right" vertical="center"/>
      <protection locked="0"/>
    </xf>
    <xf numFmtId="0" fontId="9" fillId="0" borderId="7" xfId="0" applyFont="1" applyBorder="1" applyAlignment="1" applyProtection="1">
      <alignment horizontal="center" vertical="center"/>
      <protection locked="0"/>
    </xf>
    <xf numFmtId="0" fontId="3" fillId="0" borderId="1" xfId="1" applyFont="1" applyBorder="1" applyAlignment="1" applyProtection="1">
      <alignment vertical="center" wrapText="1"/>
      <protection locked="0"/>
    </xf>
    <xf numFmtId="0" fontId="3" fillId="0" borderId="7" xfId="1" applyFont="1" applyBorder="1" applyAlignment="1" applyProtection="1">
      <alignment vertical="center" wrapText="1"/>
      <protection locked="0"/>
    </xf>
    <xf numFmtId="0" fontId="11" fillId="0" borderId="0" xfId="0" applyFont="1" applyProtection="1">
      <alignment vertical="center"/>
      <protection locked="0"/>
    </xf>
    <xf numFmtId="0" fontId="10" fillId="0" borderId="0" xfId="0" applyFont="1" applyProtection="1">
      <alignment vertical="center"/>
      <protection locked="0"/>
    </xf>
    <xf numFmtId="176" fontId="9" fillId="0" borderId="8" xfId="0" applyNumberFormat="1" applyFont="1" applyBorder="1" applyProtection="1">
      <alignment vertical="center"/>
      <protection locked="0"/>
    </xf>
    <xf numFmtId="0" fontId="9" fillId="0" borderId="2" xfId="0" applyFont="1" applyBorder="1" applyAlignment="1" applyProtection="1">
      <alignment horizontal="right" vertical="center"/>
      <protection locked="0"/>
    </xf>
    <xf numFmtId="178" fontId="9" fillId="2" borderId="1" xfId="0" applyNumberFormat="1" applyFont="1" applyFill="1" applyBorder="1" applyProtection="1">
      <alignment vertical="center"/>
      <protection locked="0"/>
    </xf>
    <xf numFmtId="177" fontId="9" fillId="0" borderId="7" xfId="0" applyNumberFormat="1" applyFont="1" applyBorder="1" applyProtection="1">
      <alignment vertical="center"/>
      <protection locked="0"/>
    </xf>
    <xf numFmtId="0" fontId="9" fillId="0" borderId="0" xfId="0" applyFont="1" applyAlignment="1" applyProtection="1">
      <alignment horizontal="left" vertical="center"/>
      <protection locked="0"/>
    </xf>
    <xf numFmtId="178" fontId="9" fillId="0" borderId="3" xfId="0" applyNumberFormat="1" applyFont="1" applyBorder="1" applyProtection="1">
      <alignment vertical="center"/>
      <protection locked="0"/>
    </xf>
    <xf numFmtId="0" fontId="9" fillId="0" borderId="0" xfId="0" applyFont="1" applyAlignment="1" applyProtection="1">
      <alignment horizontal="left" vertical="center" shrinkToFit="1"/>
      <protection locked="0"/>
    </xf>
    <xf numFmtId="177" fontId="9" fillId="0" borderId="8" xfId="0" applyNumberFormat="1" applyFont="1" applyBorder="1" applyProtection="1">
      <alignment vertical="center"/>
      <protection locked="0"/>
    </xf>
    <xf numFmtId="178" fontId="9" fillId="0" borderId="0" xfId="0" applyNumberFormat="1" applyFont="1" applyProtection="1">
      <alignment vertical="center"/>
      <protection locked="0"/>
    </xf>
    <xf numFmtId="0" fontId="3" fillId="0" borderId="7" xfId="1" applyFont="1" applyBorder="1" applyProtection="1">
      <alignment vertical="center"/>
      <protection locked="0"/>
    </xf>
    <xf numFmtId="182" fontId="9" fillId="0" borderId="8" xfId="0" applyNumberFormat="1" applyFont="1" applyBorder="1" applyProtection="1">
      <alignment vertical="center"/>
      <protection locked="0"/>
    </xf>
    <xf numFmtId="182" fontId="9" fillId="0" borderId="7" xfId="0" applyNumberFormat="1" applyFont="1" applyBorder="1" applyProtection="1">
      <alignment vertical="center"/>
      <protection locked="0"/>
    </xf>
    <xf numFmtId="0" fontId="14" fillId="0" borderId="0" xfId="0" applyFont="1" applyProtection="1">
      <alignment vertical="center"/>
      <protection locked="0"/>
    </xf>
    <xf numFmtId="0" fontId="10"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5" fillId="0" borderId="5" xfId="1" applyFont="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0" borderId="5" xfId="1" applyFont="1" applyBorder="1" applyProtection="1">
      <alignment vertical="center"/>
      <protection locked="0"/>
    </xf>
    <xf numFmtId="0" fontId="13" fillId="0" borderId="0" xfId="0" applyFont="1" applyProtection="1">
      <alignment vertical="center"/>
      <protection locked="0"/>
    </xf>
    <xf numFmtId="0" fontId="2" fillId="0" borderId="1" xfId="1" applyBorder="1" applyAlignment="1" applyProtection="1">
      <alignment horizontal="center" vertical="center"/>
      <protection locked="0"/>
    </xf>
    <xf numFmtId="0" fontId="3" fillId="0" borderId="1" xfId="1" applyFont="1" applyBorder="1" applyAlignment="1" applyProtection="1">
      <alignment horizontal="center" vertical="center" shrinkToFit="1"/>
      <protection locked="0"/>
    </xf>
    <xf numFmtId="38" fontId="9" fillId="2" borderId="1" xfId="2" applyFont="1" applyFill="1" applyBorder="1" applyProtection="1">
      <alignment vertical="center"/>
      <protection locked="0"/>
    </xf>
    <xf numFmtId="177" fontId="9" fillId="2" borderId="1" xfId="0" applyNumberFormat="1" applyFont="1" applyFill="1" applyBorder="1" applyProtection="1">
      <alignment vertical="center"/>
      <protection locked="0"/>
    </xf>
    <xf numFmtId="0" fontId="2" fillId="0" borderId="1" xfId="1" applyBorder="1" applyProtection="1">
      <alignment vertical="center"/>
      <protection locked="0"/>
    </xf>
    <xf numFmtId="0" fontId="9" fillId="0" borderId="1" xfId="0" applyFont="1" applyBorder="1" applyAlignment="1" applyProtection="1">
      <alignment horizontal="center" vertical="center" shrinkToFit="1"/>
      <protection locked="0"/>
    </xf>
    <xf numFmtId="0" fontId="9" fillId="0" borderId="1" xfId="0" applyFont="1" applyBorder="1" applyAlignment="1" applyProtection="1">
      <alignment vertical="center" shrinkToFit="1"/>
      <protection locked="0"/>
    </xf>
    <xf numFmtId="0" fontId="3" fillId="0" borderId="0" xfId="0" applyFont="1" applyProtection="1">
      <alignment vertical="center"/>
      <protection locked="0"/>
    </xf>
    <xf numFmtId="0" fontId="12" fillId="0" borderId="0" xfId="0" applyFont="1" applyProtection="1">
      <alignment vertical="center"/>
      <protection locked="0"/>
    </xf>
    <xf numFmtId="0" fontId="5" fillId="0" borderId="0" xfId="0" applyFont="1" applyProtection="1">
      <alignment vertical="center"/>
      <protection locked="0"/>
    </xf>
    <xf numFmtId="0" fontId="10" fillId="0" borderId="0" xfId="0" applyFont="1" applyAlignment="1" applyProtection="1">
      <alignment horizontal="left" vertical="center"/>
      <protection locked="0"/>
    </xf>
    <xf numFmtId="0" fontId="20" fillId="0" borderId="0" xfId="0" applyFont="1">
      <alignment vertical="center"/>
    </xf>
    <xf numFmtId="0" fontId="3" fillId="0" borderId="0" xfId="1" applyFont="1">
      <alignment vertical="center"/>
    </xf>
    <xf numFmtId="0" fontId="8" fillId="0" borderId="0" xfId="1" applyFont="1">
      <alignment vertical="center"/>
    </xf>
    <xf numFmtId="0" fontId="3" fillId="3" borderId="1" xfId="1" applyFont="1" applyFill="1" applyBorder="1" applyAlignment="1">
      <alignment horizontal="left" vertical="center" wrapText="1"/>
    </xf>
    <xf numFmtId="0" fontId="9" fillId="3" borderId="0" xfId="0" applyFont="1" applyFill="1" applyAlignment="1">
      <alignment horizontal="left" vertical="center"/>
    </xf>
    <xf numFmtId="0" fontId="3" fillId="3" borderId="1" xfId="1" applyFont="1" applyFill="1" applyBorder="1" applyAlignment="1">
      <alignment horizontal="center" vertical="center" shrinkToFit="1"/>
    </xf>
    <xf numFmtId="38" fontId="9" fillId="3" borderId="1" xfId="2" applyFont="1" applyFill="1" applyBorder="1" applyProtection="1">
      <alignment vertical="center"/>
    </xf>
    <xf numFmtId="177" fontId="9" fillId="3" borderId="1" xfId="0" applyNumberFormat="1" applyFont="1" applyFill="1" applyBorder="1">
      <alignment vertical="center"/>
    </xf>
    <xf numFmtId="38" fontId="15" fillId="3" borderId="1" xfId="2" applyFont="1" applyFill="1" applyBorder="1" applyProtection="1">
      <alignment vertical="center"/>
    </xf>
    <xf numFmtId="38" fontId="16" fillId="3" borderId="1" xfId="2" applyFont="1" applyFill="1" applyBorder="1" applyProtection="1">
      <alignment vertical="center"/>
    </xf>
    <xf numFmtId="0" fontId="9" fillId="3" borderId="4" xfId="0" applyFont="1" applyFill="1" applyBorder="1">
      <alignment vertical="center"/>
    </xf>
    <xf numFmtId="0" fontId="9" fillId="3" borderId="1" xfId="0" applyFont="1" applyFill="1" applyBorder="1" applyAlignment="1">
      <alignment horizontal="right" vertical="center"/>
    </xf>
    <xf numFmtId="49" fontId="9" fillId="3" borderId="1" xfId="0" applyNumberFormat="1" applyFont="1" applyFill="1" applyBorder="1" applyAlignment="1">
      <alignment horizontal="right" vertical="center"/>
    </xf>
    <xf numFmtId="49" fontId="9" fillId="3" borderId="4" xfId="0" applyNumberFormat="1" applyFont="1" applyFill="1" applyBorder="1">
      <alignment vertical="center"/>
    </xf>
    <xf numFmtId="176" fontId="9" fillId="3" borderId="1" xfId="0" applyNumberFormat="1" applyFont="1" applyFill="1" applyBorder="1">
      <alignment vertical="center"/>
    </xf>
    <xf numFmtId="182" fontId="9" fillId="3" borderId="1" xfId="0" applyNumberFormat="1" applyFont="1" applyFill="1" applyBorder="1">
      <alignment vertical="center"/>
    </xf>
    <xf numFmtId="40" fontId="3" fillId="3" borderId="1" xfId="2" applyNumberFormat="1" applyFont="1" applyFill="1" applyBorder="1" applyProtection="1">
      <alignment vertical="center"/>
    </xf>
    <xf numFmtId="0" fontId="3" fillId="3" borderId="1" xfId="1" applyFont="1" applyFill="1" applyBorder="1" applyAlignment="1">
      <alignment horizontal="center" vertical="center"/>
    </xf>
    <xf numFmtId="49" fontId="3" fillId="3" borderId="1" xfId="1" applyNumberFormat="1" applyFont="1" applyFill="1" applyBorder="1" applyAlignment="1">
      <alignment horizontal="center" vertical="center"/>
    </xf>
    <xf numFmtId="177" fontId="3" fillId="3" borderId="1" xfId="1" applyNumberFormat="1" applyFont="1" applyFill="1" applyBorder="1">
      <alignment vertical="center"/>
    </xf>
    <xf numFmtId="0" fontId="9" fillId="3" borderId="1" xfId="0" applyFont="1" applyFill="1" applyBorder="1" applyAlignment="1">
      <alignment horizontal="center" vertical="center"/>
    </xf>
    <xf numFmtId="38" fontId="3" fillId="3" borderId="1" xfId="2" applyFont="1" applyFill="1" applyBorder="1" applyAlignment="1" applyProtection="1">
      <alignment horizontal="right" vertical="center"/>
    </xf>
    <xf numFmtId="0" fontId="3" fillId="3" borderId="1" xfId="0" applyFont="1" applyFill="1" applyBorder="1" applyAlignment="1">
      <alignment horizontal="center" vertical="center"/>
    </xf>
    <xf numFmtId="0" fontId="3" fillId="0" borderId="5"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3" fillId="2" borderId="1" xfId="1" applyFont="1" applyFill="1" applyBorder="1" applyAlignment="1" applyProtection="1">
      <alignment horizontal="center" vertical="center" shrinkToFit="1"/>
      <protection locked="0"/>
    </xf>
    <xf numFmtId="0" fontId="3" fillId="2" borderId="1" xfId="0" applyFont="1" applyFill="1" applyBorder="1" applyAlignment="1" applyProtection="1">
      <alignment vertical="center" wrapText="1"/>
      <protection locked="0"/>
    </xf>
    <xf numFmtId="38" fontId="3" fillId="2" borderId="2" xfId="2" applyFont="1" applyFill="1" applyBorder="1" applyAlignment="1" applyProtection="1">
      <alignment horizontal="center" vertical="center"/>
      <protection locked="0"/>
    </xf>
    <xf numFmtId="38" fontId="3" fillId="2" borderId="4" xfId="2"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181" fontId="3" fillId="2" borderId="2" xfId="1" applyNumberFormat="1" applyFont="1" applyFill="1" applyBorder="1" applyProtection="1">
      <alignment vertical="center"/>
      <protection locked="0"/>
    </xf>
    <xf numFmtId="0" fontId="9" fillId="0" borderId="4" xfId="0" applyFont="1" applyBorder="1" applyProtection="1">
      <alignment vertical="center"/>
      <protection locked="0"/>
    </xf>
    <xf numFmtId="40" fontId="3" fillId="2" borderId="2" xfId="2" applyNumberFormat="1" applyFont="1" applyFill="1" applyBorder="1" applyAlignment="1" applyProtection="1">
      <alignment vertical="center"/>
      <protection locked="0"/>
    </xf>
    <xf numFmtId="40" fontId="9" fillId="0" borderId="4" xfId="2" applyNumberFormat="1" applyFont="1" applyBorder="1" applyAlignment="1" applyProtection="1">
      <alignment vertical="center"/>
      <protection locked="0"/>
    </xf>
    <xf numFmtId="0" fontId="3" fillId="3" borderId="5" xfId="1" applyFont="1" applyFill="1" applyBorder="1" applyAlignment="1">
      <alignment horizontal="center" vertical="center"/>
    </xf>
    <xf numFmtId="0" fontId="9" fillId="3" borderId="9" xfId="0" applyFont="1" applyFill="1" applyBorder="1" applyAlignment="1">
      <alignment horizontal="center" vertical="center"/>
    </xf>
    <xf numFmtId="0" fontId="9" fillId="3" borderId="6" xfId="0" applyFont="1" applyFill="1" applyBorder="1" applyAlignment="1">
      <alignment horizontal="center" vertical="center"/>
    </xf>
    <xf numFmtId="0" fontId="3" fillId="2" borderId="2" xfId="1" applyFont="1" applyFill="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3" fillId="0" borderId="0" xfId="1" applyFont="1" applyAlignment="1" applyProtection="1">
      <alignment horizontal="right" vertical="center"/>
      <protection locked="0"/>
    </xf>
    <xf numFmtId="0" fontId="9" fillId="0" borderId="0" xfId="0" applyFont="1" applyAlignment="1" applyProtection="1">
      <alignment horizontal="right" vertical="center"/>
      <protection locked="0"/>
    </xf>
    <xf numFmtId="0" fontId="3" fillId="0" borderId="2" xfId="1" applyFont="1" applyBorder="1" applyAlignment="1" applyProtection="1">
      <alignment horizontal="center" vertical="center"/>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2" borderId="2" xfId="0" applyFont="1" applyFill="1" applyBorder="1" applyAlignment="1" applyProtection="1">
      <alignment horizontal="left" vertical="center" shrinkToFit="1"/>
      <protection locked="0"/>
    </xf>
    <xf numFmtId="0" fontId="9" fillId="0" borderId="3" xfId="0" applyFont="1" applyBorder="1" applyAlignment="1" applyProtection="1">
      <alignment horizontal="left" vertical="center" shrinkToFit="1"/>
      <protection locked="0"/>
    </xf>
    <xf numFmtId="0" fontId="9" fillId="0" borderId="4" xfId="0" applyFont="1" applyBorder="1" applyAlignment="1" applyProtection="1">
      <alignment horizontal="left" vertical="center" shrinkToFit="1"/>
      <protection locked="0"/>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8</xdr:col>
      <xdr:colOff>215152</xdr:colOff>
      <xdr:row>2</xdr:row>
      <xdr:rowOff>135367</xdr:rowOff>
    </xdr:from>
    <xdr:to>
      <xdr:col>16</xdr:col>
      <xdr:colOff>708211</xdr:colOff>
      <xdr:row>9</xdr:row>
      <xdr:rowOff>143435</xdr:rowOff>
    </xdr:to>
    <xdr:sp macro="" textlink="">
      <xdr:nvSpPr>
        <xdr:cNvPr id="3" name="テキスト ボックス 2">
          <a:extLst>
            <a:ext uri="{FF2B5EF4-FFF2-40B4-BE49-F238E27FC236}">
              <a16:creationId xmlns:a16="http://schemas.microsoft.com/office/drawing/2014/main" id="{9C4FC01C-AFC2-42E2-8900-2EA661B9557E}"/>
            </a:ext>
          </a:extLst>
        </xdr:cNvPr>
        <xdr:cNvSpPr txBox="1"/>
      </xdr:nvSpPr>
      <xdr:spPr>
        <a:xfrm>
          <a:off x="7082117" y="511885"/>
          <a:ext cx="7162800" cy="150517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a:t>
          </a:r>
          <a:r>
            <a:rPr kumimoji="1" lang="ja-JP" altLang="en-US" sz="1050"/>
            <a:t>ＣＯ２排出削減量計算の基本的な考え方</a:t>
          </a:r>
          <a:endParaRPr kumimoji="1" lang="en-US" altLang="ja-JP" sz="1050"/>
        </a:p>
        <a:p>
          <a:r>
            <a:rPr kumimoji="1" lang="ja-JP" altLang="en-US" sz="1050"/>
            <a:t>　①製品毎の単位あたり（ｍ、ｍ２、ｋｇ、個、ユニットなど）のエネルギー種別の消費量をリファレンス設備と導入するプロジェクト設備の場合の値を設定。</a:t>
          </a:r>
          <a:endParaRPr kumimoji="1" lang="en-US" altLang="ja-JP" sz="1050"/>
        </a:p>
        <a:p>
          <a:r>
            <a:rPr kumimoji="1" lang="ja-JP" altLang="en-US" sz="1050"/>
            <a:t>　②（製品の計画生産量*リファレンスのエネルギー原単位*エネルギーの</a:t>
          </a:r>
          <a:r>
            <a:rPr kumimoji="1" lang="en-US" altLang="ja-JP" sz="1050"/>
            <a:t>CO2</a:t>
          </a:r>
          <a:r>
            <a:rPr kumimoji="1" lang="ja-JP" altLang="en-US" sz="1050"/>
            <a:t>排出係数）</a:t>
          </a:r>
          <a:r>
            <a:rPr kumimoji="1" lang="en-US" altLang="ja-JP" sz="1050"/>
            <a:t>-</a:t>
          </a:r>
          <a:r>
            <a:rPr kumimoji="1" lang="ja-JP" altLang="en-US" sz="1050"/>
            <a:t>（製品の計画生産量*プロジェクトのエネルギー原単位*エネルギーの</a:t>
          </a:r>
          <a:r>
            <a:rPr kumimoji="1" lang="en-US" altLang="ja-JP" sz="1050"/>
            <a:t>CO2</a:t>
          </a:r>
          <a:r>
            <a:rPr kumimoji="1" lang="ja-JP" altLang="en-US" sz="1050"/>
            <a:t>排出係数）</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原単位が異なる製品が複数ある場合は製品毎に算定シートを作成のこと。</a:t>
          </a:r>
          <a:endParaRPr lang="ja-JP" altLang="ja-JP" sz="1050">
            <a:effectLst/>
          </a:endParaRPr>
        </a:p>
        <a:p>
          <a:r>
            <a:rPr kumimoji="1" lang="ja-JP" altLang="en-US" sz="1050" b="1">
              <a:solidFill>
                <a:srgbClr val="FF0000"/>
              </a:solidFill>
            </a:rPr>
            <a:t>・原単位が改善する技術的要素については、別添で説明のこと。</a:t>
          </a:r>
          <a:endParaRPr kumimoji="1" lang="en-US" altLang="ja-JP" sz="1050" b="1">
            <a:solidFill>
              <a:srgbClr val="FF0000"/>
            </a:solidFill>
          </a:endParaRPr>
        </a:p>
      </xdr:txBody>
    </xdr:sp>
    <xdr:clientData/>
  </xdr:twoCellAnchor>
  <xdr:twoCellAnchor>
    <xdr:from>
      <xdr:col>1</xdr:col>
      <xdr:colOff>35859</xdr:colOff>
      <xdr:row>70</xdr:row>
      <xdr:rowOff>44822</xdr:rowOff>
    </xdr:from>
    <xdr:to>
      <xdr:col>10</xdr:col>
      <xdr:colOff>564777</xdr:colOff>
      <xdr:row>73</xdr:row>
      <xdr:rowOff>89645</xdr:rowOff>
    </xdr:to>
    <xdr:sp macro="" textlink="">
      <xdr:nvSpPr>
        <xdr:cNvPr id="4" name="テキスト ボックス 3">
          <a:extLst>
            <a:ext uri="{FF2B5EF4-FFF2-40B4-BE49-F238E27FC236}">
              <a16:creationId xmlns:a16="http://schemas.microsoft.com/office/drawing/2014/main" id="{5929DCAC-983F-4753-ABA0-ED70D29CD8A7}"/>
            </a:ext>
          </a:extLst>
        </xdr:cNvPr>
        <xdr:cNvSpPr txBox="1"/>
      </xdr:nvSpPr>
      <xdr:spPr>
        <a:xfrm>
          <a:off x="197224" y="13025716"/>
          <a:ext cx="8901953" cy="60960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排出削減量も変動する場合は、毎年度の負荷量＝年間生産量等と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年別の生産量（計画）により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9</xdr:col>
      <xdr:colOff>161925</xdr:colOff>
      <xdr:row>63</xdr:row>
      <xdr:rowOff>95250</xdr:rowOff>
    </xdr:from>
    <xdr:to>
      <xdr:col>14</xdr:col>
      <xdr:colOff>781053</xdr:colOff>
      <xdr:row>66</xdr:row>
      <xdr:rowOff>63499</xdr:rowOff>
    </xdr:to>
    <xdr:sp macro="" textlink="">
      <xdr:nvSpPr>
        <xdr:cNvPr id="2" name="正方形/長方形 1">
          <a:extLst>
            <a:ext uri="{FF2B5EF4-FFF2-40B4-BE49-F238E27FC236}">
              <a16:creationId xmlns:a16="http://schemas.microsoft.com/office/drawing/2014/main" id="{6FFE6DBD-ED50-4D50-83DE-117DD27767E3}"/>
            </a:ext>
          </a:extLst>
        </xdr:cNvPr>
        <xdr:cNvSpPr/>
      </xdr:nvSpPr>
      <xdr:spPr>
        <a:xfrm>
          <a:off x="8705850" y="123825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35859</xdr:colOff>
      <xdr:row>70</xdr:row>
      <xdr:rowOff>44822</xdr:rowOff>
    </xdr:from>
    <xdr:to>
      <xdr:col>10</xdr:col>
      <xdr:colOff>564777</xdr:colOff>
      <xdr:row>73</xdr:row>
      <xdr:rowOff>89645</xdr:rowOff>
    </xdr:to>
    <xdr:sp macro="" textlink="">
      <xdr:nvSpPr>
        <xdr:cNvPr id="3" name="テキスト ボックス 2">
          <a:extLst>
            <a:ext uri="{FF2B5EF4-FFF2-40B4-BE49-F238E27FC236}">
              <a16:creationId xmlns:a16="http://schemas.microsoft.com/office/drawing/2014/main" id="{19044875-2B95-4D22-B95F-8C138F071912}"/>
            </a:ext>
          </a:extLst>
        </xdr:cNvPr>
        <xdr:cNvSpPr txBox="1"/>
      </xdr:nvSpPr>
      <xdr:spPr>
        <a:xfrm>
          <a:off x="195879" y="12800702"/>
          <a:ext cx="8880438"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排出削減量も変動する場合は、毎年度の負荷量＝年間生産量等と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年別の生産量（計画）により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8</xdr:col>
      <xdr:colOff>242046</xdr:colOff>
      <xdr:row>2</xdr:row>
      <xdr:rowOff>135367</xdr:rowOff>
    </xdr:from>
    <xdr:to>
      <xdr:col>16</xdr:col>
      <xdr:colOff>735105</xdr:colOff>
      <xdr:row>9</xdr:row>
      <xdr:rowOff>143435</xdr:rowOff>
    </xdr:to>
    <xdr:sp macro="" textlink="">
      <xdr:nvSpPr>
        <xdr:cNvPr id="4" name="テキスト ボックス 3">
          <a:extLst>
            <a:ext uri="{FF2B5EF4-FFF2-40B4-BE49-F238E27FC236}">
              <a16:creationId xmlns:a16="http://schemas.microsoft.com/office/drawing/2014/main" id="{4E87D196-88B4-4D82-92E7-0647A0CFDDAB}"/>
            </a:ext>
          </a:extLst>
        </xdr:cNvPr>
        <xdr:cNvSpPr txBox="1"/>
      </xdr:nvSpPr>
      <xdr:spPr>
        <a:xfrm>
          <a:off x="7109011" y="511885"/>
          <a:ext cx="7162800" cy="150517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a:t>
          </a:r>
          <a:r>
            <a:rPr kumimoji="1" lang="ja-JP" altLang="en-US" sz="1050"/>
            <a:t>ＣＯ２排出削減量計算の基本的な考え方</a:t>
          </a:r>
          <a:endParaRPr kumimoji="1" lang="en-US" altLang="ja-JP" sz="1050"/>
        </a:p>
        <a:p>
          <a:r>
            <a:rPr kumimoji="1" lang="ja-JP" altLang="en-US" sz="1050"/>
            <a:t>　①製品毎の単位あたり（ｍ、ｍ２、ｋｇ、個、ユニットなど）のエネルギー種別の消費量をリファレンス設備と導入するプロジェクト設備の場合の値を設定。</a:t>
          </a:r>
          <a:endParaRPr kumimoji="1" lang="en-US" altLang="ja-JP" sz="1050"/>
        </a:p>
        <a:p>
          <a:r>
            <a:rPr kumimoji="1" lang="ja-JP" altLang="en-US" sz="1050"/>
            <a:t>　②（製品の計画生産量*リファレンスのエネルギー原単位*エネルギーの</a:t>
          </a:r>
          <a:r>
            <a:rPr kumimoji="1" lang="en-US" altLang="ja-JP" sz="1050"/>
            <a:t>CO2</a:t>
          </a:r>
          <a:r>
            <a:rPr kumimoji="1" lang="ja-JP" altLang="en-US" sz="1050"/>
            <a:t>排出係数）</a:t>
          </a:r>
          <a:r>
            <a:rPr kumimoji="1" lang="en-US" altLang="ja-JP" sz="1050"/>
            <a:t>-</a:t>
          </a:r>
          <a:r>
            <a:rPr kumimoji="1" lang="ja-JP" altLang="en-US" sz="1050"/>
            <a:t>（製品の計画生産量*プロジェクトのエネルギー原単位*エネルギーの</a:t>
          </a:r>
          <a:r>
            <a:rPr kumimoji="1" lang="en-US" altLang="ja-JP" sz="1050"/>
            <a:t>CO2</a:t>
          </a:r>
          <a:r>
            <a:rPr kumimoji="1" lang="ja-JP" altLang="en-US" sz="1050"/>
            <a:t>排出係数）</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原単位が異なる製品が複数ある場合は製品毎に算定シートを作成のこと。</a:t>
          </a:r>
          <a:endParaRPr lang="ja-JP" altLang="ja-JP" sz="1050">
            <a:effectLst/>
          </a:endParaRPr>
        </a:p>
        <a:p>
          <a:r>
            <a:rPr kumimoji="1" lang="ja-JP" altLang="en-US" sz="1050" b="1">
              <a:solidFill>
                <a:srgbClr val="FF0000"/>
              </a:solidFill>
            </a:rPr>
            <a:t>・原単位が改善する技術的要素については、別添で説明のこと。</a:t>
          </a:r>
          <a:endParaRPr kumimoji="1" lang="en-US" altLang="ja-JP" sz="1050" b="1">
            <a:solidFill>
              <a:srgbClr val="FF0000"/>
            </a:solidFill>
          </a:endParaRPr>
        </a:p>
      </xdr:txBody>
    </xdr:sp>
    <xdr:clientData/>
  </xdr:twoCellAnchor>
  <xdr:twoCellAnchor>
    <xdr:from>
      <xdr:col>9</xdr:col>
      <xdr:colOff>123825</xdr:colOff>
      <xdr:row>63</xdr:row>
      <xdr:rowOff>104775</xdr:rowOff>
    </xdr:from>
    <xdr:to>
      <xdr:col>14</xdr:col>
      <xdr:colOff>742953</xdr:colOff>
      <xdr:row>66</xdr:row>
      <xdr:rowOff>73024</xdr:rowOff>
    </xdr:to>
    <xdr:sp macro="" textlink="">
      <xdr:nvSpPr>
        <xdr:cNvPr id="2" name="正方形/長方形 1">
          <a:extLst>
            <a:ext uri="{FF2B5EF4-FFF2-40B4-BE49-F238E27FC236}">
              <a16:creationId xmlns:a16="http://schemas.microsoft.com/office/drawing/2014/main" id="{0E303F0B-6A56-4E3F-ACF1-68DFD92FA8FF}"/>
            </a:ext>
          </a:extLst>
        </xdr:cNvPr>
        <xdr:cNvSpPr/>
      </xdr:nvSpPr>
      <xdr:spPr>
        <a:xfrm>
          <a:off x="8667750" y="123158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35859</xdr:colOff>
      <xdr:row>73</xdr:row>
      <xdr:rowOff>44822</xdr:rowOff>
    </xdr:from>
    <xdr:to>
      <xdr:col>10</xdr:col>
      <xdr:colOff>564777</xdr:colOff>
      <xdr:row>76</xdr:row>
      <xdr:rowOff>89645</xdr:rowOff>
    </xdr:to>
    <xdr:sp macro="" textlink="">
      <xdr:nvSpPr>
        <xdr:cNvPr id="2" name="テキスト ボックス 1">
          <a:extLst>
            <a:ext uri="{FF2B5EF4-FFF2-40B4-BE49-F238E27FC236}">
              <a16:creationId xmlns:a16="http://schemas.microsoft.com/office/drawing/2014/main" id="{D638C170-2CB5-437E-87FF-38B1516BD1A6}"/>
            </a:ext>
          </a:extLst>
        </xdr:cNvPr>
        <xdr:cNvSpPr txBox="1"/>
      </xdr:nvSpPr>
      <xdr:spPr>
        <a:xfrm>
          <a:off x="216834" y="13532222"/>
          <a:ext cx="9815793"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排出削減量も変動する場合は、毎年度の負荷量＝年間生産量等と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年別の生産量（計画）により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8</xdr:col>
      <xdr:colOff>242046</xdr:colOff>
      <xdr:row>5</xdr:row>
      <xdr:rowOff>135367</xdr:rowOff>
    </xdr:from>
    <xdr:to>
      <xdr:col>16</xdr:col>
      <xdr:colOff>735105</xdr:colOff>
      <xdr:row>12</xdr:row>
      <xdr:rowOff>143435</xdr:rowOff>
    </xdr:to>
    <xdr:sp macro="" textlink="">
      <xdr:nvSpPr>
        <xdr:cNvPr id="3" name="テキスト ボックス 2">
          <a:extLst>
            <a:ext uri="{FF2B5EF4-FFF2-40B4-BE49-F238E27FC236}">
              <a16:creationId xmlns:a16="http://schemas.microsoft.com/office/drawing/2014/main" id="{0FC26C0B-FE78-4A88-90E2-DD78F39C999A}"/>
            </a:ext>
          </a:extLst>
        </xdr:cNvPr>
        <xdr:cNvSpPr txBox="1"/>
      </xdr:nvSpPr>
      <xdr:spPr>
        <a:xfrm>
          <a:off x="7862046" y="516367"/>
          <a:ext cx="7884459" cy="1493968"/>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a:t>
          </a:r>
          <a:r>
            <a:rPr kumimoji="1" lang="ja-JP" altLang="en-US" sz="1050"/>
            <a:t>ＣＯ２排出削減量計算の基本的な考え方</a:t>
          </a:r>
          <a:endParaRPr kumimoji="1" lang="en-US" altLang="ja-JP" sz="1050"/>
        </a:p>
        <a:p>
          <a:r>
            <a:rPr kumimoji="1" lang="ja-JP" altLang="en-US" sz="1050"/>
            <a:t>　①製品毎の単位あたり（ｍ、ｍ２、ｋｇ、個、ユニットなど）のエネルギー種別の消費量を</a:t>
          </a:r>
          <a:r>
            <a:rPr kumimoji="1" lang="en-US" altLang="ja-JP" sz="1050"/>
            <a:t>BAU</a:t>
          </a:r>
          <a:r>
            <a:rPr kumimoji="1" lang="ja-JP" altLang="en-US" sz="1050"/>
            <a:t>設備と導入するプロジェクト設備の場合の値を設定。</a:t>
          </a:r>
          <a:endParaRPr kumimoji="1" lang="en-US" altLang="ja-JP" sz="1050"/>
        </a:p>
        <a:p>
          <a:r>
            <a:rPr kumimoji="1" lang="ja-JP" altLang="en-US" sz="1050"/>
            <a:t>　②（製品の計画生産量*</a:t>
          </a:r>
          <a:r>
            <a:rPr kumimoji="1" lang="en-US" altLang="ja-JP" sz="1050"/>
            <a:t>BaU</a:t>
          </a:r>
          <a:r>
            <a:rPr kumimoji="1" lang="ja-JP" altLang="en-US" sz="1050"/>
            <a:t>のエネルギー原単位*エネルギーの</a:t>
          </a:r>
          <a:r>
            <a:rPr kumimoji="1" lang="en-US" altLang="ja-JP" sz="1050"/>
            <a:t>CO2</a:t>
          </a:r>
          <a:r>
            <a:rPr kumimoji="1" lang="ja-JP" altLang="en-US" sz="1050"/>
            <a:t>排出係数）</a:t>
          </a:r>
          <a:r>
            <a:rPr kumimoji="1" lang="en-US" altLang="ja-JP" sz="1050"/>
            <a:t>-</a:t>
          </a:r>
          <a:r>
            <a:rPr kumimoji="1" lang="ja-JP" altLang="en-US" sz="1050"/>
            <a:t>（製品の計画生産量*プロジェクトのエネルギー原単位*エネルギーの</a:t>
          </a:r>
          <a:r>
            <a:rPr kumimoji="1" lang="en-US" altLang="ja-JP" sz="1050"/>
            <a:t>CO2</a:t>
          </a:r>
          <a:r>
            <a:rPr kumimoji="1" lang="ja-JP" altLang="en-US" sz="1050"/>
            <a:t>排出係数）</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原単位が異なる製品が複数ある場合は製品毎に算定シートを作成のこと。</a:t>
          </a:r>
          <a:endParaRPr lang="ja-JP" altLang="ja-JP" sz="1050">
            <a:effectLst/>
          </a:endParaRPr>
        </a:p>
        <a:p>
          <a:r>
            <a:rPr kumimoji="1" lang="ja-JP" altLang="en-US" sz="1050" b="1">
              <a:solidFill>
                <a:srgbClr val="FF0000"/>
              </a:solidFill>
            </a:rPr>
            <a:t>・原単位が改善する技術的要素については、別添で説明のこと。</a:t>
          </a:r>
          <a:endParaRPr kumimoji="1" lang="en-US" altLang="ja-JP" sz="1050" b="1">
            <a:solidFill>
              <a:srgbClr val="FF0000"/>
            </a:solidFill>
          </a:endParaRPr>
        </a:p>
      </xdr:txBody>
    </xdr:sp>
    <xdr:clientData/>
  </xdr:twoCellAnchor>
  <xdr:twoCellAnchor>
    <xdr:from>
      <xdr:col>6</xdr:col>
      <xdr:colOff>66675</xdr:colOff>
      <xdr:row>0</xdr:row>
      <xdr:rowOff>114300</xdr:rowOff>
    </xdr:from>
    <xdr:to>
      <xdr:col>14</xdr:col>
      <xdr:colOff>47625</xdr:colOff>
      <xdr:row>3</xdr:row>
      <xdr:rowOff>171450</xdr:rowOff>
    </xdr:to>
    <xdr:sp macro="" textlink="">
      <xdr:nvSpPr>
        <xdr:cNvPr id="4" name="テキスト ボックス 3">
          <a:extLst>
            <a:ext uri="{FF2B5EF4-FFF2-40B4-BE49-F238E27FC236}">
              <a16:creationId xmlns:a16="http://schemas.microsoft.com/office/drawing/2014/main" id="{32431741-22DC-4A0A-98DA-06EEEED2E410}"/>
            </a:ext>
          </a:extLst>
        </xdr:cNvPr>
        <xdr:cNvSpPr txBox="1"/>
      </xdr:nvSpPr>
      <xdr:spPr>
        <a:xfrm>
          <a:off x="5838825" y="114300"/>
          <a:ext cx="7372350"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9</xdr:col>
      <xdr:colOff>171450</xdr:colOff>
      <xdr:row>66</xdr:row>
      <xdr:rowOff>57150</xdr:rowOff>
    </xdr:from>
    <xdr:to>
      <xdr:col>14</xdr:col>
      <xdr:colOff>790578</xdr:colOff>
      <xdr:row>69</xdr:row>
      <xdr:rowOff>25399</xdr:rowOff>
    </xdr:to>
    <xdr:sp macro="" textlink="">
      <xdr:nvSpPr>
        <xdr:cNvPr id="5" name="正方形/長方形 4">
          <a:extLst>
            <a:ext uri="{FF2B5EF4-FFF2-40B4-BE49-F238E27FC236}">
              <a16:creationId xmlns:a16="http://schemas.microsoft.com/office/drawing/2014/main" id="{3C31ADB4-D392-4B37-BF59-4ACC5368998A}"/>
            </a:ext>
          </a:extLst>
        </xdr:cNvPr>
        <xdr:cNvSpPr/>
      </xdr:nvSpPr>
      <xdr:spPr>
        <a:xfrm>
          <a:off x="8715375" y="128492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1A88A2CD-8F1F-4779-A42E-8490B2465EFC}"/>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FD3D7B17-8A1B-4AD3-93F5-417317CAB2FA}"/>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6038B220-A173-4AD6-8801-632E51DB6F46}"/>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86EBC280-8BCF-468C-8849-5BD7E3EB3AFA}"/>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4F466F38-BFD3-4D93-A884-94353C64719A}"/>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6EAEF94D-5534-4A07-90E6-8239B33CE21F}"/>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2EC61F28-876F-4BE3-BCA9-0FF155FAB094}"/>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0FE86165-289A-4093-BEC5-D9554E36B340}"/>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0F288CEE-678F-481B-ADBA-5BC11779E732}"/>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35D1D239-BBBD-4B0E-80CD-1CD45D97EDD8}"/>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6D6CDE68-7333-440B-84D3-8317E0302101}"/>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77C968E0-95C2-4409-A20C-1D5582415E47}"/>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E5B9EE0D-B091-4EC7-9976-54A7F7A80968}"/>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9E0F6940-59A3-4B2D-84D2-4ABAF848C4DA}"/>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DEF6FAEA-1EDD-40FA-9A09-2F99D8C2D0B2}"/>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DAEBC13D-5849-4FAC-87A7-39AEB00FDA7C}"/>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85"/>
  <sheetViews>
    <sheetView tabSelected="1" view="pageBreakPreview" zoomScaleNormal="85" zoomScaleSheetLayoutView="100" workbookViewId="0"/>
  </sheetViews>
  <sheetFormatPr defaultRowHeight="15" customHeight="1" x14ac:dyDescent="0.15"/>
  <cols>
    <col min="1" max="1" width="2.375" style="11" customWidth="1"/>
    <col min="2" max="2" width="16.125" style="11" customWidth="1"/>
    <col min="3" max="3" width="20.875" style="11" bestFit="1" customWidth="1"/>
    <col min="4" max="17" width="12.125" style="11" customWidth="1"/>
    <col min="18" max="18" width="2.375" style="11" customWidth="1"/>
    <col min="19" max="258" width="9" style="11"/>
    <col min="259" max="259" width="27.375" style="11" customWidth="1"/>
    <col min="260" max="261" width="8.875" style="11" customWidth="1"/>
    <col min="262" max="271" width="9.5" style="11" bestFit="1" customWidth="1"/>
    <col min="272" max="272" width="17.5" style="11" customWidth="1"/>
    <col min="273" max="514" width="9" style="11"/>
    <col min="515" max="515" width="27.375" style="11" customWidth="1"/>
    <col min="516" max="517" width="8.875" style="11" customWidth="1"/>
    <col min="518" max="527" width="9.5" style="11" bestFit="1" customWidth="1"/>
    <col min="528" max="528" width="17.5" style="11" customWidth="1"/>
    <col min="529" max="770" width="9" style="11"/>
    <col min="771" max="771" width="27.375" style="11" customWidth="1"/>
    <col min="772" max="773" width="8.875" style="11" customWidth="1"/>
    <col min="774" max="783" width="9.5" style="11" bestFit="1" customWidth="1"/>
    <col min="784" max="784" width="17.5" style="11" customWidth="1"/>
    <col min="785" max="1026" width="9" style="11"/>
    <col min="1027" max="1027" width="27.375" style="11" customWidth="1"/>
    <col min="1028" max="1029" width="8.875" style="11" customWidth="1"/>
    <col min="1030" max="1039" width="9.5" style="11" bestFit="1" customWidth="1"/>
    <col min="1040" max="1040" width="17.5" style="11" customWidth="1"/>
    <col min="1041" max="1282" width="9" style="11"/>
    <col min="1283" max="1283" width="27.375" style="11" customWidth="1"/>
    <col min="1284" max="1285" width="8.875" style="11" customWidth="1"/>
    <col min="1286" max="1295" width="9.5" style="11" bestFit="1" customWidth="1"/>
    <col min="1296" max="1296" width="17.5" style="11" customWidth="1"/>
    <col min="1297" max="1538" width="9" style="11"/>
    <col min="1539" max="1539" width="27.375" style="11" customWidth="1"/>
    <col min="1540" max="1541" width="8.875" style="11" customWidth="1"/>
    <col min="1542" max="1551" width="9.5" style="11" bestFit="1" customWidth="1"/>
    <col min="1552" max="1552" width="17.5" style="11" customWidth="1"/>
    <col min="1553" max="1794" width="9" style="11"/>
    <col min="1795" max="1795" width="27.375" style="11" customWidth="1"/>
    <col min="1796" max="1797" width="8.875" style="11" customWidth="1"/>
    <col min="1798" max="1807" width="9.5" style="11" bestFit="1" customWidth="1"/>
    <col min="1808" max="1808" width="17.5" style="11" customWidth="1"/>
    <col min="1809" max="2050" width="9" style="11"/>
    <col min="2051" max="2051" width="27.375" style="11" customWidth="1"/>
    <col min="2052" max="2053" width="8.875" style="11" customWidth="1"/>
    <col min="2054" max="2063" width="9.5" style="11" bestFit="1" customWidth="1"/>
    <col min="2064" max="2064" width="17.5" style="11" customWidth="1"/>
    <col min="2065" max="2306" width="9" style="11"/>
    <col min="2307" max="2307" width="27.375" style="11" customWidth="1"/>
    <col min="2308" max="2309" width="8.875" style="11" customWidth="1"/>
    <col min="2310" max="2319" width="9.5" style="11" bestFit="1" customWidth="1"/>
    <col min="2320" max="2320" width="17.5" style="11" customWidth="1"/>
    <col min="2321" max="2562" width="9" style="11"/>
    <col min="2563" max="2563" width="27.375" style="11" customWidth="1"/>
    <col min="2564" max="2565" width="8.875" style="11" customWidth="1"/>
    <col min="2566" max="2575" width="9.5" style="11" bestFit="1" customWidth="1"/>
    <col min="2576" max="2576" width="17.5" style="11" customWidth="1"/>
    <col min="2577" max="2818" width="9" style="11"/>
    <col min="2819" max="2819" width="27.375" style="11" customWidth="1"/>
    <col min="2820" max="2821" width="8.875" style="11" customWidth="1"/>
    <col min="2822" max="2831" width="9.5" style="11" bestFit="1" customWidth="1"/>
    <col min="2832" max="2832" width="17.5" style="11" customWidth="1"/>
    <col min="2833" max="3074" width="9" style="11"/>
    <col min="3075" max="3075" width="27.375" style="11" customWidth="1"/>
    <col min="3076" max="3077" width="8.875" style="11" customWidth="1"/>
    <col min="3078" max="3087" width="9.5" style="11" bestFit="1" customWidth="1"/>
    <col min="3088" max="3088" width="17.5" style="11" customWidth="1"/>
    <col min="3089" max="3330" width="9" style="11"/>
    <col min="3331" max="3331" width="27.375" style="11" customWidth="1"/>
    <col min="3332" max="3333" width="8.875" style="11" customWidth="1"/>
    <col min="3334" max="3343" width="9.5" style="11" bestFit="1" customWidth="1"/>
    <col min="3344" max="3344" width="17.5" style="11" customWidth="1"/>
    <col min="3345" max="3586" width="9" style="11"/>
    <col min="3587" max="3587" width="27.375" style="11" customWidth="1"/>
    <col min="3588" max="3589" width="8.875" style="11" customWidth="1"/>
    <col min="3590" max="3599" width="9.5" style="11" bestFit="1" customWidth="1"/>
    <col min="3600" max="3600" width="17.5" style="11" customWidth="1"/>
    <col min="3601" max="3842" width="9" style="11"/>
    <col min="3843" max="3843" width="27.375" style="11" customWidth="1"/>
    <col min="3844" max="3845" width="8.875" style="11" customWidth="1"/>
    <col min="3846" max="3855" width="9.5" style="11" bestFit="1" customWidth="1"/>
    <col min="3856" max="3856" width="17.5" style="11" customWidth="1"/>
    <col min="3857" max="4098" width="9" style="11"/>
    <col min="4099" max="4099" width="27.375" style="11" customWidth="1"/>
    <col min="4100" max="4101" width="8.875" style="11" customWidth="1"/>
    <col min="4102" max="4111" width="9.5" style="11" bestFit="1" customWidth="1"/>
    <col min="4112" max="4112" width="17.5" style="11" customWidth="1"/>
    <col min="4113" max="4354" width="9" style="11"/>
    <col min="4355" max="4355" width="27.375" style="11" customWidth="1"/>
    <col min="4356" max="4357" width="8.875" style="11" customWidth="1"/>
    <col min="4358" max="4367" width="9.5" style="11" bestFit="1" customWidth="1"/>
    <col min="4368" max="4368" width="17.5" style="11" customWidth="1"/>
    <col min="4369" max="4610" width="9" style="11"/>
    <col min="4611" max="4611" width="27.375" style="11" customWidth="1"/>
    <col min="4612" max="4613" width="8.875" style="11" customWidth="1"/>
    <col min="4614" max="4623" width="9.5" style="11" bestFit="1" customWidth="1"/>
    <col min="4624" max="4624" width="17.5" style="11" customWidth="1"/>
    <col min="4625" max="4866" width="9" style="11"/>
    <col min="4867" max="4867" width="27.375" style="11" customWidth="1"/>
    <col min="4868" max="4869" width="8.875" style="11" customWidth="1"/>
    <col min="4870" max="4879" width="9.5" style="11" bestFit="1" customWidth="1"/>
    <col min="4880" max="4880" width="17.5" style="11" customWidth="1"/>
    <col min="4881" max="5122" width="9" style="11"/>
    <col min="5123" max="5123" width="27.375" style="11" customWidth="1"/>
    <col min="5124" max="5125" width="8.875" style="11" customWidth="1"/>
    <col min="5126" max="5135" width="9.5" style="11" bestFit="1" customWidth="1"/>
    <col min="5136" max="5136" width="17.5" style="11" customWidth="1"/>
    <col min="5137" max="5378" width="9" style="11"/>
    <col min="5379" max="5379" width="27.375" style="11" customWidth="1"/>
    <col min="5380" max="5381" width="8.875" style="11" customWidth="1"/>
    <col min="5382" max="5391" width="9.5" style="11" bestFit="1" customWidth="1"/>
    <col min="5392" max="5392" width="17.5" style="11" customWidth="1"/>
    <col min="5393" max="5634" width="9" style="11"/>
    <col min="5635" max="5635" width="27.375" style="11" customWidth="1"/>
    <col min="5636" max="5637" width="8.875" style="11" customWidth="1"/>
    <col min="5638" max="5647" width="9.5" style="11" bestFit="1" customWidth="1"/>
    <col min="5648" max="5648" width="17.5" style="11" customWidth="1"/>
    <col min="5649" max="5890" width="9" style="11"/>
    <col min="5891" max="5891" width="27.375" style="11" customWidth="1"/>
    <col min="5892" max="5893" width="8.875" style="11" customWidth="1"/>
    <col min="5894" max="5903" width="9.5" style="11" bestFit="1" customWidth="1"/>
    <col min="5904" max="5904" width="17.5" style="11" customWidth="1"/>
    <col min="5905" max="6146" width="9" style="11"/>
    <col min="6147" max="6147" width="27.375" style="11" customWidth="1"/>
    <col min="6148" max="6149" width="8.875" style="11" customWidth="1"/>
    <col min="6150" max="6159" width="9.5" style="11" bestFit="1" customWidth="1"/>
    <col min="6160" max="6160" width="17.5" style="11" customWidth="1"/>
    <col min="6161" max="6402" width="9" style="11"/>
    <col min="6403" max="6403" width="27.375" style="11" customWidth="1"/>
    <col min="6404" max="6405" width="8.875" style="11" customWidth="1"/>
    <col min="6406" max="6415" width="9.5" style="11" bestFit="1" customWidth="1"/>
    <col min="6416" max="6416" width="17.5" style="11" customWidth="1"/>
    <col min="6417" max="6658" width="9" style="11"/>
    <col min="6659" max="6659" width="27.375" style="11" customWidth="1"/>
    <col min="6660" max="6661" width="8.875" style="11" customWidth="1"/>
    <col min="6662" max="6671" width="9.5" style="11" bestFit="1" customWidth="1"/>
    <col min="6672" max="6672" width="17.5" style="11" customWidth="1"/>
    <col min="6673" max="6914" width="9" style="11"/>
    <col min="6915" max="6915" width="27.375" style="11" customWidth="1"/>
    <col min="6916" max="6917" width="8.875" style="11" customWidth="1"/>
    <col min="6918" max="6927" width="9.5" style="11" bestFit="1" customWidth="1"/>
    <col min="6928" max="6928" width="17.5" style="11" customWidth="1"/>
    <col min="6929" max="7170" width="9" style="11"/>
    <col min="7171" max="7171" width="27.375" style="11" customWidth="1"/>
    <col min="7172" max="7173" width="8.875" style="11" customWidth="1"/>
    <col min="7174" max="7183" width="9.5" style="11" bestFit="1" customWidth="1"/>
    <col min="7184" max="7184" width="17.5" style="11" customWidth="1"/>
    <col min="7185" max="7426" width="9" style="11"/>
    <col min="7427" max="7427" width="27.375" style="11" customWidth="1"/>
    <col min="7428" max="7429" width="8.875" style="11" customWidth="1"/>
    <col min="7430" max="7439" width="9.5" style="11" bestFit="1" customWidth="1"/>
    <col min="7440" max="7440" width="17.5" style="11" customWidth="1"/>
    <col min="7441" max="7682" width="9" style="11"/>
    <col min="7683" max="7683" width="27.375" style="11" customWidth="1"/>
    <col min="7684" max="7685" width="8.875" style="11" customWidth="1"/>
    <col min="7686" max="7695" width="9.5" style="11" bestFit="1" customWidth="1"/>
    <col min="7696" max="7696" width="17.5" style="11" customWidth="1"/>
    <col min="7697" max="7938" width="9" style="11"/>
    <col min="7939" max="7939" width="27.375" style="11" customWidth="1"/>
    <col min="7940" max="7941" width="8.875" style="11" customWidth="1"/>
    <col min="7942" max="7951" width="9.5" style="11" bestFit="1" customWidth="1"/>
    <col min="7952" max="7952" width="17.5" style="11" customWidth="1"/>
    <col min="7953" max="8194" width="9" style="11"/>
    <col min="8195" max="8195" width="27.375" style="11" customWidth="1"/>
    <col min="8196" max="8197" width="8.875" style="11" customWidth="1"/>
    <col min="8198" max="8207" width="9.5" style="11" bestFit="1" customWidth="1"/>
    <col min="8208" max="8208" width="17.5" style="11" customWidth="1"/>
    <col min="8209" max="8450" width="9" style="11"/>
    <col min="8451" max="8451" width="27.375" style="11" customWidth="1"/>
    <col min="8452" max="8453" width="8.875" style="11" customWidth="1"/>
    <col min="8454" max="8463" width="9.5" style="11" bestFit="1" customWidth="1"/>
    <col min="8464" max="8464" width="17.5" style="11" customWidth="1"/>
    <col min="8465" max="8706" width="9" style="11"/>
    <col min="8707" max="8707" width="27.375" style="11" customWidth="1"/>
    <col min="8708" max="8709" width="8.875" style="11" customWidth="1"/>
    <col min="8710" max="8719" width="9.5" style="11" bestFit="1" customWidth="1"/>
    <col min="8720" max="8720" width="17.5" style="11" customWidth="1"/>
    <col min="8721" max="8962" width="9" style="11"/>
    <col min="8963" max="8963" width="27.375" style="11" customWidth="1"/>
    <col min="8964" max="8965" width="8.875" style="11" customWidth="1"/>
    <col min="8966" max="8975" width="9.5" style="11" bestFit="1" customWidth="1"/>
    <col min="8976" max="8976" width="17.5" style="11" customWidth="1"/>
    <col min="8977" max="9218" width="9" style="11"/>
    <col min="9219" max="9219" width="27.375" style="11" customWidth="1"/>
    <col min="9220" max="9221" width="8.875" style="11" customWidth="1"/>
    <col min="9222" max="9231" width="9.5" style="11" bestFit="1" customWidth="1"/>
    <col min="9232" max="9232" width="17.5" style="11" customWidth="1"/>
    <col min="9233" max="9474" width="9" style="11"/>
    <col min="9475" max="9475" width="27.375" style="11" customWidth="1"/>
    <col min="9476" max="9477" width="8.875" style="11" customWidth="1"/>
    <col min="9478" max="9487" width="9.5" style="11" bestFit="1" customWidth="1"/>
    <col min="9488" max="9488" width="17.5" style="11" customWidth="1"/>
    <col min="9489" max="9730" width="9" style="11"/>
    <col min="9731" max="9731" width="27.375" style="11" customWidth="1"/>
    <col min="9732" max="9733" width="8.875" style="11" customWidth="1"/>
    <col min="9734" max="9743" width="9.5" style="11" bestFit="1" customWidth="1"/>
    <col min="9744" max="9744" width="17.5" style="11" customWidth="1"/>
    <col min="9745" max="9986" width="9" style="11"/>
    <col min="9987" max="9987" width="27.375" style="11" customWidth="1"/>
    <col min="9988" max="9989" width="8.875" style="11" customWidth="1"/>
    <col min="9990" max="9999" width="9.5" style="11" bestFit="1" customWidth="1"/>
    <col min="10000" max="10000" width="17.5" style="11" customWidth="1"/>
    <col min="10001" max="10242" width="9" style="11"/>
    <col min="10243" max="10243" width="27.375" style="11" customWidth="1"/>
    <col min="10244" max="10245" width="8.875" style="11" customWidth="1"/>
    <col min="10246" max="10255" width="9.5" style="11" bestFit="1" customWidth="1"/>
    <col min="10256" max="10256" width="17.5" style="11" customWidth="1"/>
    <col min="10257" max="10498" width="9" style="11"/>
    <col min="10499" max="10499" width="27.375" style="11" customWidth="1"/>
    <col min="10500" max="10501" width="8.875" style="11" customWidth="1"/>
    <col min="10502" max="10511" width="9.5" style="11" bestFit="1" customWidth="1"/>
    <col min="10512" max="10512" width="17.5" style="11" customWidth="1"/>
    <col min="10513" max="10754" width="9" style="11"/>
    <col min="10755" max="10755" width="27.375" style="11" customWidth="1"/>
    <col min="10756" max="10757" width="8.875" style="11" customWidth="1"/>
    <col min="10758" max="10767" width="9.5" style="11" bestFit="1" customWidth="1"/>
    <col min="10768" max="10768" width="17.5" style="11" customWidth="1"/>
    <col min="10769" max="11010" width="9" style="11"/>
    <col min="11011" max="11011" width="27.375" style="11" customWidth="1"/>
    <col min="11012" max="11013" width="8.875" style="11" customWidth="1"/>
    <col min="11014" max="11023" width="9.5" style="11" bestFit="1" customWidth="1"/>
    <col min="11024" max="11024" width="17.5" style="11" customWidth="1"/>
    <col min="11025" max="11266" width="9" style="11"/>
    <col min="11267" max="11267" width="27.375" style="11" customWidth="1"/>
    <col min="11268" max="11269" width="8.875" style="11" customWidth="1"/>
    <col min="11270" max="11279" width="9.5" style="11" bestFit="1" customWidth="1"/>
    <col min="11280" max="11280" width="17.5" style="11" customWidth="1"/>
    <col min="11281" max="11522" width="9" style="11"/>
    <col min="11523" max="11523" width="27.375" style="11" customWidth="1"/>
    <col min="11524" max="11525" width="8.875" style="11" customWidth="1"/>
    <col min="11526" max="11535" width="9.5" style="11" bestFit="1" customWidth="1"/>
    <col min="11536" max="11536" width="17.5" style="11" customWidth="1"/>
    <col min="11537" max="11778" width="9" style="11"/>
    <col min="11779" max="11779" width="27.375" style="11" customWidth="1"/>
    <col min="11780" max="11781" width="8.875" style="11" customWidth="1"/>
    <col min="11782" max="11791" width="9.5" style="11" bestFit="1" customWidth="1"/>
    <col min="11792" max="11792" width="17.5" style="11" customWidth="1"/>
    <col min="11793" max="12034" width="9" style="11"/>
    <col min="12035" max="12035" width="27.375" style="11" customWidth="1"/>
    <col min="12036" max="12037" width="8.875" style="11" customWidth="1"/>
    <col min="12038" max="12047" width="9.5" style="11" bestFit="1" customWidth="1"/>
    <col min="12048" max="12048" width="17.5" style="11" customWidth="1"/>
    <col min="12049" max="12290" width="9" style="11"/>
    <col min="12291" max="12291" width="27.375" style="11" customWidth="1"/>
    <col min="12292" max="12293" width="8.875" style="11" customWidth="1"/>
    <col min="12294" max="12303" width="9.5" style="11" bestFit="1" customWidth="1"/>
    <col min="12304" max="12304" width="17.5" style="11" customWidth="1"/>
    <col min="12305" max="12546" width="9" style="11"/>
    <col min="12547" max="12547" width="27.375" style="11" customWidth="1"/>
    <col min="12548" max="12549" width="8.875" style="11" customWidth="1"/>
    <col min="12550" max="12559" width="9.5" style="11" bestFit="1" customWidth="1"/>
    <col min="12560" max="12560" width="17.5" style="11" customWidth="1"/>
    <col min="12561" max="12802" width="9" style="11"/>
    <col min="12803" max="12803" width="27.375" style="11" customWidth="1"/>
    <col min="12804" max="12805" width="8.875" style="11" customWidth="1"/>
    <col min="12806" max="12815" width="9.5" style="11" bestFit="1" customWidth="1"/>
    <col min="12816" max="12816" width="17.5" style="11" customWidth="1"/>
    <col min="12817" max="13058" width="9" style="11"/>
    <col min="13059" max="13059" width="27.375" style="11" customWidth="1"/>
    <col min="13060" max="13061" width="8.875" style="11" customWidth="1"/>
    <col min="13062" max="13071" width="9.5" style="11" bestFit="1" customWidth="1"/>
    <col min="13072" max="13072" width="17.5" style="11" customWidth="1"/>
    <col min="13073" max="13314" width="9" style="11"/>
    <col min="13315" max="13315" width="27.375" style="11" customWidth="1"/>
    <col min="13316" max="13317" width="8.875" style="11" customWidth="1"/>
    <col min="13318" max="13327" width="9.5" style="11" bestFit="1" customWidth="1"/>
    <col min="13328" max="13328" width="17.5" style="11" customWidth="1"/>
    <col min="13329" max="13570" width="9" style="11"/>
    <col min="13571" max="13571" width="27.375" style="11" customWidth="1"/>
    <col min="13572" max="13573" width="8.875" style="11" customWidth="1"/>
    <col min="13574" max="13583" width="9.5" style="11" bestFit="1" customWidth="1"/>
    <col min="13584" max="13584" width="17.5" style="11" customWidth="1"/>
    <col min="13585" max="13826" width="9" style="11"/>
    <col min="13827" max="13827" width="27.375" style="11" customWidth="1"/>
    <col min="13828" max="13829" width="8.875" style="11" customWidth="1"/>
    <col min="13830" max="13839" width="9.5" style="11" bestFit="1" customWidth="1"/>
    <col min="13840" max="13840" width="17.5" style="11" customWidth="1"/>
    <col min="13841" max="14082" width="9" style="11"/>
    <col min="14083" max="14083" width="27.375" style="11" customWidth="1"/>
    <col min="14084" max="14085" width="8.875" style="11" customWidth="1"/>
    <col min="14086" max="14095" width="9.5" style="11" bestFit="1" customWidth="1"/>
    <col min="14096" max="14096" width="17.5" style="11" customWidth="1"/>
    <col min="14097" max="14338" width="9" style="11"/>
    <col min="14339" max="14339" width="27.375" style="11" customWidth="1"/>
    <col min="14340" max="14341" width="8.875" style="11" customWidth="1"/>
    <col min="14342" max="14351" width="9.5" style="11" bestFit="1" customWidth="1"/>
    <col min="14352" max="14352" width="17.5" style="11" customWidth="1"/>
    <col min="14353" max="14594" width="9" style="11"/>
    <col min="14595" max="14595" width="27.375" style="11" customWidth="1"/>
    <col min="14596" max="14597" width="8.875" style="11" customWidth="1"/>
    <col min="14598" max="14607" width="9.5" style="11" bestFit="1" customWidth="1"/>
    <col min="14608" max="14608" width="17.5" style="11" customWidth="1"/>
    <col min="14609" max="14850" width="9" style="11"/>
    <col min="14851" max="14851" width="27.375" style="11" customWidth="1"/>
    <col min="14852" max="14853" width="8.875" style="11" customWidth="1"/>
    <col min="14854" max="14863" width="9.5" style="11" bestFit="1" customWidth="1"/>
    <col min="14864" max="14864" width="17.5" style="11" customWidth="1"/>
    <col min="14865" max="15106" width="9" style="11"/>
    <col min="15107" max="15107" width="27.375" style="11" customWidth="1"/>
    <col min="15108" max="15109" width="8.875" style="11" customWidth="1"/>
    <col min="15110" max="15119" width="9.5" style="11" bestFit="1" customWidth="1"/>
    <col min="15120" max="15120" width="17.5" style="11" customWidth="1"/>
    <col min="15121" max="15362" width="9" style="11"/>
    <col min="15363" max="15363" width="27.375" style="11" customWidth="1"/>
    <col min="15364" max="15365" width="8.875" style="11" customWidth="1"/>
    <col min="15366" max="15375" width="9.5" style="11" bestFit="1" customWidth="1"/>
    <col min="15376" max="15376" width="17.5" style="11" customWidth="1"/>
    <col min="15377" max="15618" width="9" style="11"/>
    <col min="15619" max="15619" width="27.375" style="11" customWidth="1"/>
    <col min="15620" max="15621" width="8.875" style="11" customWidth="1"/>
    <col min="15622" max="15631" width="9.5" style="11" bestFit="1" customWidth="1"/>
    <col min="15632" max="15632" width="17.5" style="11" customWidth="1"/>
    <col min="15633" max="15874" width="9" style="11"/>
    <col min="15875" max="15875" width="27.375" style="11" customWidth="1"/>
    <col min="15876" max="15877" width="8.875" style="11" customWidth="1"/>
    <col min="15878" max="15887" width="9.5" style="11" bestFit="1" customWidth="1"/>
    <col min="15888" max="15888" width="17.5" style="11" customWidth="1"/>
    <col min="15889" max="16130" width="9" style="11"/>
    <col min="16131" max="16131" width="27.375" style="11" customWidth="1"/>
    <col min="16132" max="16133" width="8.875" style="11" customWidth="1"/>
    <col min="16134" max="16143" width="9.5" style="11" bestFit="1" customWidth="1"/>
    <col min="16144" max="16144" width="17.5" style="11" customWidth="1"/>
    <col min="16145" max="16384" width="9" style="11"/>
  </cols>
  <sheetData>
    <row r="1" spans="2:17" ht="15" customHeight="1" x14ac:dyDescent="0.15">
      <c r="B1" s="91"/>
      <c r="C1" s="91"/>
      <c r="D1" s="91"/>
      <c r="E1" s="91"/>
      <c r="F1" s="91"/>
      <c r="G1" s="91"/>
      <c r="H1" s="91"/>
    </row>
    <row r="2" spans="2:17" ht="25.5" customHeight="1" x14ac:dyDescent="0.15">
      <c r="B2" s="92" t="s">
        <v>133</v>
      </c>
      <c r="C2" s="91"/>
      <c r="D2" s="91"/>
      <c r="E2" s="91"/>
      <c r="F2" s="91"/>
    </row>
    <row r="4" spans="2:17" s="14" customFormat="1" ht="18.600000000000001" customHeight="1" x14ac:dyDescent="0.15">
      <c r="B4" s="12" t="s">
        <v>6</v>
      </c>
      <c r="C4" s="117" t="s">
        <v>99</v>
      </c>
      <c r="D4" s="117"/>
      <c r="E4" s="117"/>
      <c r="F4" s="117"/>
      <c r="G4" s="117"/>
      <c r="H4" s="117"/>
      <c r="I4" s="11"/>
      <c r="J4" s="11"/>
      <c r="K4" s="13"/>
      <c r="L4" s="13"/>
      <c r="M4" s="13"/>
      <c r="N4" s="13"/>
    </row>
    <row r="5" spans="2:17" s="14" customFormat="1" ht="18.600000000000001" customHeight="1" x14ac:dyDescent="0.15">
      <c r="B5" s="113" t="s">
        <v>7</v>
      </c>
      <c r="C5" s="12" t="s">
        <v>8</v>
      </c>
      <c r="D5" s="117"/>
      <c r="E5" s="117"/>
      <c r="F5" s="117"/>
      <c r="G5" s="117"/>
      <c r="H5" s="117"/>
      <c r="I5" s="11"/>
      <c r="J5" s="11"/>
      <c r="K5" s="13"/>
      <c r="L5" s="13"/>
      <c r="M5" s="13"/>
    </row>
    <row r="6" spans="2:17" s="14" customFormat="1" ht="18.600000000000001" customHeight="1" x14ac:dyDescent="0.15">
      <c r="B6" s="114"/>
      <c r="C6" s="12" t="s">
        <v>9</v>
      </c>
      <c r="D6" s="116" t="s">
        <v>91</v>
      </c>
      <c r="E6" s="116"/>
      <c r="F6" s="15" t="s">
        <v>10</v>
      </c>
      <c r="G6" s="116" t="s">
        <v>92</v>
      </c>
      <c r="H6" s="116"/>
      <c r="I6" s="11"/>
      <c r="J6" s="11"/>
      <c r="K6" s="13"/>
      <c r="L6" s="13"/>
      <c r="M6" s="13"/>
    </row>
    <row r="7" spans="2:17" s="14" customFormat="1" ht="18.600000000000001" customHeight="1" x14ac:dyDescent="0.15">
      <c r="B7" s="115"/>
      <c r="C7" s="12" t="s">
        <v>90</v>
      </c>
      <c r="D7" s="118">
        <v>700</v>
      </c>
      <c r="E7" s="119"/>
      <c r="F7" s="16" t="s">
        <v>94</v>
      </c>
      <c r="G7" s="17"/>
      <c r="H7" s="18"/>
      <c r="I7" s="11"/>
      <c r="J7" s="11"/>
      <c r="K7" s="13"/>
      <c r="L7" s="13"/>
      <c r="M7" s="13"/>
      <c r="N7" s="13"/>
    </row>
    <row r="8" spans="2:17" ht="15" customHeight="1" x14ac:dyDescent="0.15">
      <c r="B8" s="19"/>
      <c r="C8" s="19"/>
      <c r="D8" s="20"/>
      <c r="E8" s="21"/>
      <c r="F8" s="22"/>
      <c r="G8" s="22"/>
      <c r="H8" s="22"/>
      <c r="I8" s="22"/>
      <c r="J8" s="22"/>
      <c r="K8" s="22"/>
      <c r="L8" s="23"/>
      <c r="M8" s="23"/>
      <c r="N8" s="23"/>
      <c r="O8" s="23"/>
    </row>
    <row r="9" spans="2:17" ht="15" customHeight="1" x14ac:dyDescent="0.15">
      <c r="B9" s="19"/>
      <c r="C9" s="19"/>
      <c r="D9" s="24"/>
      <c r="E9" s="26"/>
      <c r="F9" s="27" t="s">
        <v>103</v>
      </c>
      <c r="G9" s="112"/>
      <c r="H9" s="28" t="s">
        <v>104</v>
      </c>
      <c r="I9" s="22"/>
      <c r="J9" s="22"/>
      <c r="K9" s="22"/>
      <c r="L9" s="23"/>
      <c r="M9" s="23"/>
      <c r="N9" s="23"/>
      <c r="O9" s="23"/>
    </row>
    <row r="10" spans="2:17" ht="15" customHeight="1" x14ac:dyDescent="0.15">
      <c r="B10" s="25"/>
      <c r="C10" s="19"/>
      <c r="D10" s="24"/>
      <c r="E10" s="89"/>
      <c r="F10" s="22"/>
      <c r="G10" s="22"/>
      <c r="H10" s="22"/>
      <c r="I10" s="22"/>
      <c r="J10" s="22"/>
      <c r="O10" s="23"/>
    </row>
    <row r="11" spans="2:17" ht="15" customHeight="1" x14ac:dyDescent="0.15">
      <c r="B11" s="10" t="s">
        <v>39</v>
      </c>
      <c r="C11" s="10"/>
      <c r="D11" s="29" t="s">
        <v>50</v>
      </c>
      <c r="F11" s="30"/>
      <c r="G11" s="30"/>
      <c r="H11" s="30"/>
      <c r="I11" s="30"/>
      <c r="J11" s="30"/>
      <c r="K11" s="30"/>
      <c r="L11" s="23"/>
      <c r="M11" s="23"/>
      <c r="N11" s="23"/>
      <c r="O11" s="23"/>
    </row>
    <row r="12" spans="2:17" ht="15" customHeight="1" x14ac:dyDescent="0.15">
      <c r="B12" s="10"/>
      <c r="C12" s="10"/>
      <c r="D12" s="31" t="s">
        <v>11</v>
      </c>
      <c r="E12" s="31" t="s">
        <v>12</v>
      </c>
      <c r="F12" s="31" t="s">
        <v>13</v>
      </c>
      <c r="G12" s="31" t="s">
        <v>14</v>
      </c>
      <c r="H12" s="31" t="s">
        <v>15</v>
      </c>
      <c r="I12" s="31" t="s">
        <v>16</v>
      </c>
      <c r="J12" s="31" t="s">
        <v>17</v>
      </c>
      <c r="K12" s="31" t="s">
        <v>18</v>
      </c>
      <c r="L12" s="31" t="s">
        <v>19</v>
      </c>
      <c r="M12" s="31" t="s">
        <v>20</v>
      </c>
      <c r="N12" s="31" t="s">
        <v>21</v>
      </c>
      <c r="O12" s="31" t="s">
        <v>22</v>
      </c>
      <c r="P12" s="32" t="s">
        <v>42</v>
      </c>
      <c r="Q12" s="32" t="s">
        <v>40</v>
      </c>
    </row>
    <row r="13" spans="2:17" ht="15" customHeight="1" x14ac:dyDescent="0.15">
      <c r="B13" s="131" t="s">
        <v>43</v>
      </c>
      <c r="C13" s="132"/>
      <c r="D13" s="33">
        <v>292000</v>
      </c>
      <c r="E13" s="33">
        <v>276000</v>
      </c>
      <c r="F13" s="33">
        <v>308000</v>
      </c>
      <c r="G13" s="33">
        <v>300000</v>
      </c>
      <c r="H13" s="33">
        <v>292000</v>
      </c>
      <c r="I13" s="33">
        <v>332000</v>
      </c>
      <c r="J13" s="33">
        <v>346000</v>
      </c>
      <c r="K13" s="33">
        <v>346000</v>
      </c>
      <c r="L13" s="33">
        <v>300000</v>
      </c>
      <c r="M13" s="33">
        <v>284000</v>
      </c>
      <c r="N13" s="33">
        <v>292000</v>
      </c>
      <c r="O13" s="33">
        <v>292000</v>
      </c>
      <c r="P13" s="111">
        <f>SUM(D13:O13)</f>
        <v>3660000</v>
      </c>
      <c r="Q13" s="34" t="s">
        <v>41</v>
      </c>
    </row>
    <row r="14" spans="2:17" ht="15" customHeight="1" x14ac:dyDescent="0.15">
      <c r="B14" s="35"/>
      <c r="C14" s="35"/>
      <c r="D14" s="36"/>
      <c r="E14" s="36"/>
      <c r="F14" s="36"/>
      <c r="G14" s="36"/>
      <c r="H14" s="36"/>
      <c r="I14" s="36"/>
      <c r="J14" s="36"/>
      <c r="K14" s="36"/>
      <c r="L14" s="36"/>
      <c r="M14" s="36"/>
      <c r="N14" s="36"/>
      <c r="O14" s="36"/>
    </row>
    <row r="15" spans="2:17" ht="15" customHeight="1" x14ac:dyDescent="0.15">
      <c r="B15" s="25" t="s">
        <v>65</v>
      </c>
      <c r="C15" s="25"/>
      <c r="D15" s="24"/>
      <c r="E15" s="22"/>
      <c r="F15" s="22"/>
      <c r="G15" s="22"/>
      <c r="H15" s="22"/>
      <c r="I15" s="22"/>
      <c r="J15" s="22"/>
      <c r="K15" s="22"/>
      <c r="L15" s="23"/>
      <c r="M15" s="23"/>
      <c r="N15" s="23"/>
      <c r="O15" s="23"/>
    </row>
    <row r="16" spans="2:17" ht="15" customHeight="1" x14ac:dyDescent="0.15">
      <c r="D16" s="133"/>
      <c r="E16" s="134"/>
      <c r="F16" s="39"/>
      <c r="H16" s="133"/>
      <c r="I16" s="134"/>
      <c r="J16" s="39"/>
      <c r="K16" s="133"/>
      <c r="L16" s="133"/>
      <c r="M16" s="40"/>
    </row>
    <row r="17" spans="2:17" ht="15" customHeight="1" x14ac:dyDescent="0.15">
      <c r="B17" s="11" t="s">
        <v>44</v>
      </c>
      <c r="D17" s="41"/>
      <c r="E17" s="42"/>
      <c r="F17" s="43"/>
      <c r="G17" s="44"/>
      <c r="H17" s="41"/>
      <c r="I17" s="42"/>
      <c r="J17" s="43"/>
      <c r="K17" s="41"/>
      <c r="L17" s="41"/>
      <c r="M17" s="40"/>
    </row>
    <row r="18" spans="2:17" ht="15" customHeight="1" x14ac:dyDescent="0.15">
      <c r="B18" s="128" t="str">
        <f>B13</f>
        <v>A製品</v>
      </c>
      <c r="C18" s="45" t="s">
        <v>45</v>
      </c>
      <c r="D18" s="126">
        <v>16.2</v>
      </c>
      <c r="E18" s="127"/>
      <c r="F18" s="46" t="s">
        <v>68</v>
      </c>
      <c r="G18" s="47" t="s">
        <v>71</v>
      </c>
      <c r="H18" s="48" t="s">
        <v>73</v>
      </c>
      <c r="I18" s="49">
        <v>1000</v>
      </c>
      <c r="J18" s="110" t="str">
        <f>Q13</f>
        <v>個</v>
      </c>
      <c r="K18" s="122" t="s">
        <v>47</v>
      </c>
      <c r="L18" s="123"/>
      <c r="M18" s="120" t="s">
        <v>48</v>
      </c>
      <c r="N18" s="121"/>
    </row>
    <row r="19" spans="2:17" ht="15" customHeight="1" x14ac:dyDescent="0.15">
      <c r="B19" s="129"/>
      <c r="C19" s="45" t="s">
        <v>45</v>
      </c>
      <c r="D19" s="126">
        <v>15.8</v>
      </c>
      <c r="E19" s="127"/>
      <c r="F19" s="46" t="s">
        <v>68</v>
      </c>
      <c r="G19" s="47" t="s">
        <v>72</v>
      </c>
      <c r="H19" s="48" t="s">
        <v>73</v>
      </c>
      <c r="I19" s="49">
        <v>1000</v>
      </c>
      <c r="J19" s="110" t="str">
        <f>Q13</f>
        <v>個</v>
      </c>
      <c r="K19" s="122" t="s">
        <v>47</v>
      </c>
      <c r="L19" s="123"/>
      <c r="M19" s="120" t="s">
        <v>31</v>
      </c>
      <c r="N19" s="121"/>
    </row>
    <row r="20" spans="2:17" ht="15" customHeight="1" x14ac:dyDescent="0.15">
      <c r="B20" s="130"/>
      <c r="C20" s="48" t="s">
        <v>46</v>
      </c>
      <c r="D20" s="126">
        <v>856.2</v>
      </c>
      <c r="E20" s="127"/>
      <c r="F20" s="46" t="s">
        <v>69</v>
      </c>
      <c r="G20" s="47" t="s">
        <v>70</v>
      </c>
      <c r="H20" s="48" t="s">
        <v>73</v>
      </c>
      <c r="I20" s="49">
        <v>1000</v>
      </c>
      <c r="J20" s="110" t="str">
        <f>Q13</f>
        <v>個</v>
      </c>
      <c r="K20" s="37"/>
      <c r="L20" s="37"/>
      <c r="M20" s="40"/>
    </row>
    <row r="21" spans="2:17" ht="15" customHeight="1" x14ac:dyDescent="0.15">
      <c r="B21" s="50"/>
      <c r="C21" s="51"/>
      <c r="D21" s="52"/>
      <c r="E21" s="17"/>
      <c r="F21" s="53"/>
      <c r="G21" s="53"/>
      <c r="H21" s="53"/>
      <c r="I21" s="54"/>
      <c r="J21" s="55"/>
      <c r="K21" s="37"/>
      <c r="L21" s="37"/>
      <c r="M21" s="40"/>
    </row>
    <row r="22" spans="2:17" ht="15" customHeight="1" x14ac:dyDescent="0.15">
      <c r="B22" s="50"/>
      <c r="D22" s="31" t="s">
        <v>11</v>
      </c>
      <c r="E22" s="31" t="s">
        <v>12</v>
      </c>
      <c r="F22" s="31" t="s">
        <v>13</v>
      </c>
      <c r="G22" s="31" t="s">
        <v>14</v>
      </c>
      <c r="H22" s="31" t="s">
        <v>15</v>
      </c>
      <c r="I22" s="31" t="s">
        <v>16</v>
      </c>
      <c r="J22" s="31" t="s">
        <v>17</v>
      </c>
      <c r="K22" s="31" t="s">
        <v>18</v>
      </c>
      <c r="L22" s="31" t="s">
        <v>19</v>
      </c>
      <c r="M22" s="31" t="s">
        <v>20</v>
      </c>
      <c r="N22" s="31" t="s">
        <v>21</v>
      </c>
      <c r="O22" s="31" t="s">
        <v>22</v>
      </c>
      <c r="P22" s="32" t="s">
        <v>23</v>
      </c>
      <c r="Q22" s="32" t="s">
        <v>40</v>
      </c>
    </row>
    <row r="23" spans="2:17" ht="15" customHeight="1" x14ac:dyDescent="0.15">
      <c r="B23" s="93" t="str">
        <f>M18</f>
        <v>軽油</v>
      </c>
      <c r="C23" s="56" t="s">
        <v>49</v>
      </c>
      <c r="D23" s="109">
        <f>IF($D$18="","",D13*$D$18/$I$18)</f>
        <v>4730.3999999999996</v>
      </c>
      <c r="E23" s="109">
        <f t="shared" ref="E23:O23" si="0">IF($D$18="","",E13*$D$18/$I$18)</f>
        <v>4471.2</v>
      </c>
      <c r="F23" s="109">
        <f t="shared" si="0"/>
        <v>4989.6000000000004</v>
      </c>
      <c r="G23" s="109">
        <f t="shared" si="0"/>
        <v>4860</v>
      </c>
      <c r="H23" s="109">
        <f t="shared" si="0"/>
        <v>4730.3999999999996</v>
      </c>
      <c r="I23" s="109">
        <f t="shared" si="0"/>
        <v>5378.4</v>
      </c>
      <c r="J23" s="109">
        <f t="shared" si="0"/>
        <v>5605.2</v>
      </c>
      <c r="K23" s="109">
        <f t="shared" si="0"/>
        <v>5605.2</v>
      </c>
      <c r="L23" s="109">
        <f t="shared" si="0"/>
        <v>4860</v>
      </c>
      <c r="M23" s="109">
        <f t="shared" si="0"/>
        <v>4600.8</v>
      </c>
      <c r="N23" s="109">
        <f t="shared" si="0"/>
        <v>4730.3999999999996</v>
      </c>
      <c r="O23" s="109">
        <f t="shared" si="0"/>
        <v>4730.3999999999996</v>
      </c>
      <c r="P23" s="109">
        <f>SUM(D23:O23)</f>
        <v>59292</v>
      </c>
      <c r="Q23" s="107" t="str">
        <f>G18</f>
        <v>L</v>
      </c>
    </row>
    <row r="24" spans="2:17" ht="15" customHeight="1" x14ac:dyDescent="0.15">
      <c r="B24" s="93" t="str">
        <f>M19</f>
        <v>天然ガス</v>
      </c>
      <c r="C24" s="56" t="s">
        <v>49</v>
      </c>
      <c r="D24" s="109">
        <f>IF($D$19="","",D13*$D$19/$I$19)</f>
        <v>4613.6000000000004</v>
      </c>
      <c r="E24" s="109">
        <f t="shared" ref="E24:N24" si="1">IF($D$19="","",E13*$D$19/$I$19)</f>
        <v>4360.8</v>
      </c>
      <c r="F24" s="109">
        <f t="shared" si="1"/>
        <v>4866.3999999999996</v>
      </c>
      <c r="G24" s="109">
        <f t="shared" si="1"/>
        <v>4740</v>
      </c>
      <c r="H24" s="109">
        <f t="shared" si="1"/>
        <v>4613.6000000000004</v>
      </c>
      <c r="I24" s="109">
        <f t="shared" si="1"/>
        <v>5245.6</v>
      </c>
      <c r="J24" s="109">
        <f t="shared" si="1"/>
        <v>5466.8</v>
      </c>
      <c r="K24" s="109">
        <f t="shared" si="1"/>
        <v>5466.8</v>
      </c>
      <c r="L24" s="109">
        <f t="shared" si="1"/>
        <v>4740</v>
      </c>
      <c r="M24" s="109">
        <f t="shared" si="1"/>
        <v>4487.2</v>
      </c>
      <c r="N24" s="109">
        <f t="shared" si="1"/>
        <v>4613.6000000000004</v>
      </c>
      <c r="O24" s="109">
        <f>IF($D$19="","",O13*$D$19/$I$19)</f>
        <v>4613.6000000000004</v>
      </c>
      <c r="P24" s="109">
        <f t="shared" ref="P24:P25" si="2">SUM(D24:O24)</f>
        <v>57828</v>
      </c>
      <c r="Q24" s="108" t="str">
        <f>G19</f>
        <v>Nm3</v>
      </c>
    </row>
    <row r="25" spans="2:17" ht="15" customHeight="1" x14ac:dyDescent="0.15">
      <c r="B25" s="93" t="s">
        <v>74</v>
      </c>
      <c r="C25" s="56" t="s">
        <v>75</v>
      </c>
      <c r="D25" s="109">
        <f>IF($D$20="","",D13*$D$20/$I$20/1000)</f>
        <v>250.0104</v>
      </c>
      <c r="E25" s="109">
        <f t="shared" ref="E25:O25" si="3">IF($D$20="","",E13*$D$20/$I$20/1000)</f>
        <v>236.31120000000001</v>
      </c>
      <c r="F25" s="109">
        <f t="shared" si="3"/>
        <v>263.70959999999997</v>
      </c>
      <c r="G25" s="109">
        <f t="shared" si="3"/>
        <v>256.86</v>
      </c>
      <c r="H25" s="109">
        <f t="shared" si="3"/>
        <v>250.0104</v>
      </c>
      <c r="I25" s="109">
        <f t="shared" si="3"/>
        <v>284.25840000000005</v>
      </c>
      <c r="J25" s="109">
        <f t="shared" si="3"/>
        <v>296.24520000000001</v>
      </c>
      <c r="K25" s="109">
        <f t="shared" si="3"/>
        <v>296.24520000000001</v>
      </c>
      <c r="L25" s="109">
        <f t="shared" si="3"/>
        <v>256.86</v>
      </c>
      <c r="M25" s="109">
        <f t="shared" si="3"/>
        <v>243.16079999999999</v>
      </c>
      <c r="N25" s="109">
        <f t="shared" si="3"/>
        <v>250.0104</v>
      </c>
      <c r="O25" s="109">
        <f t="shared" si="3"/>
        <v>250.0104</v>
      </c>
      <c r="P25" s="109">
        <f t="shared" si="2"/>
        <v>3133.6920000000005</v>
      </c>
      <c r="Q25" s="32" t="s">
        <v>36</v>
      </c>
    </row>
    <row r="26" spans="2:17" ht="15" customHeight="1" x14ac:dyDescent="0.15">
      <c r="B26" s="57"/>
      <c r="C26" s="25"/>
      <c r="D26" s="36"/>
      <c r="E26" s="36"/>
      <c r="F26" s="36"/>
      <c r="G26" s="36"/>
      <c r="H26" s="36"/>
      <c r="I26" s="36"/>
      <c r="J26" s="36"/>
      <c r="K26" s="36"/>
      <c r="L26" s="36"/>
      <c r="M26" s="36"/>
      <c r="N26" s="36"/>
      <c r="O26" s="36"/>
    </row>
    <row r="27" spans="2:17" ht="15" customHeight="1" x14ac:dyDescent="0.15">
      <c r="B27" s="25" t="s">
        <v>66</v>
      </c>
      <c r="C27" s="25"/>
      <c r="D27" s="36"/>
      <c r="E27" s="36"/>
      <c r="F27" s="36"/>
      <c r="G27" s="36"/>
      <c r="H27" s="36"/>
      <c r="I27" s="36"/>
      <c r="J27" s="36"/>
      <c r="K27" s="36"/>
      <c r="L27" s="36"/>
      <c r="M27" s="36"/>
      <c r="N27" s="36"/>
      <c r="O27" s="36"/>
    </row>
    <row r="28" spans="2:17" ht="15" customHeight="1" x14ac:dyDescent="0.15">
      <c r="B28" s="25"/>
      <c r="C28" s="25"/>
      <c r="D28" s="36"/>
      <c r="E28" s="36"/>
      <c r="F28" s="36"/>
      <c r="G28" s="36"/>
      <c r="H28" s="36"/>
      <c r="I28" s="36"/>
      <c r="J28" s="36"/>
      <c r="K28" s="36"/>
      <c r="L28" s="36"/>
      <c r="M28" s="36"/>
      <c r="N28" s="36"/>
      <c r="O28" s="36"/>
    </row>
    <row r="29" spans="2:17" ht="15" customHeight="1" x14ac:dyDescent="0.15">
      <c r="B29" s="11" t="s">
        <v>44</v>
      </c>
      <c r="D29" s="41"/>
      <c r="E29" s="42"/>
      <c r="F29" s="43"/>
      <c r="G29" s="44"/>
      <c r="H29" s="41"/>
      <c r="I29" s="42"/>
      <c r="J29" s="43"/>
      <c r="K29" s="41"/>
      <c r="L29" s="41"/>
      <c r="M29" s="40"/>
    </row>
    <row r="30" spans="2:17" ht="15" customHeight="1" x14ac:dyDescent="0.15">
      <c r="B30" s="128" t="str">
        <f>B13</f>
        <v>A製品</v>
      </c>
      <c r="C30" s="45" t="s">
        <v>45</v>
      </c>
      <c r="D30" s="124">
        <v>12.8</v>
      </c>
      <c r="E30" s="125"/>
      <c r="F30" s="46" t="s">
        <v>68</v>
      </c>
      <c r="G30" s="47" t="s">
        <v>71</v>
      </c>
      <c r="H30" s="48" t="s">
        <v>73</v>
      </c>
      <c r="I30" s="49">
        <v>1000</v>
      </c>
      <c r="J30" s="110" t="str">
        <f>$Q$13</f>
        <v>個</v>
      </c>
      <c r="K30" s="122" t="s">
        <v>47</v>
      </c>
      <c r="L30" s="123"/>
      <c r="M30" s="120" t="s">
        <v>48</v>
      </c>
      <c r="N30" s="121"/>
    </row>
    <row r="31" spans="2:17" ht="15" customHeight="1" x14ac:dyDescent="0.15">
      <c r="B31" s="129"/>
      <c r="C31" s="45" t="s">
        <v>45</v>
      </c>
      <c r="D31" s="124">
        <v>14.22</v>
      </c>
      <c r="E31" s="125"/>
      <c r="F31" s="46" t="s">
        <v>68</v>
      </c>
      <c r="G31" s="47" t="s">
        <v>72</v>
      </c>
      <c r="H31" s="48" t="s">
        <v>73</v>
      </c>
      <c r="I31" s="49">
        <v>1000</v>
      </c>
      <c r="J31" s="110" t="str">
        <f t="shared" ref="J31:J32" si="4">$Q$13</f>
        <v>個</v>
      </c>
      <c r="K31" s="122" t="s">
        <v>47</v>
      </c>
      <c r="L31" s="123"/>
      <c r="M31" s="120" t="s">
        <v>31</v>
      </c>
      <c r="N31" s="121"/>
    </row>
    <row r="32" spans="2:17" ht="15" customHeight="1" x14ac:dyDescent="0.15">
      <c r="B32" s="130"/>
      <c r="C32" s="48" t="s">
        <v>46</v>
      </c>
      <c r="D32" s="124">
        <v>642.15</v>
      </c>
      <c r="E32" s="125"/>
      <c r="F32" s="46" t="s">
        <v>69</v>
      </c>
      <c r="G32" s="47" t="s">
        <v>70</v>
      </c>
      <c r="H32" s="48" t="s">
        <v>73</v>
      </c>
      <c r="I32" s="49">
        <v>1000</v>
      </c>
      <c r="J32" s="110" t="str">
        <f t="shared" si="4"/>
        <v>個</v>
      </c>
      <c r="K32" s="37"/>
      <c r="L32" s="37"/>
      <c r="M32" s="40"/>
    </row>
    <row r="33" spans="2:17" ht="15" customHeight="1" x14ac:dyDescent="0.15">
      <c r="B33" s="50"/>
      <c r="C33" s="51"/>
      <c r="D33" s="52"/>
      <c r="E33" s="17"/>
      <c r="F33" s="53"/>
      <c r="G33" s="53"/>
      <c r="H33" s="53"/>
      <c r="I33" s="54"/>
      <c r="J33" s="55"/>
      <c r="K33" s="37"/>
      <c r="L33" s="37"/>
      <c r="M33" s="40"/>
    </row>
    <row r="34" spans="2:17" ht="15" customHeight="1" x14ac:dyDescent="0.15">
      <c r="B34" s="50"/>
      <c r="D34" s="31" t="s">
        <v>11</v>
      </c>
      <c r="E34" s="31" t="s">
        <v>12</v>
      </c>
      <c r="F34" s="31" t="s">
        <v>13</v>
      </c>
      <c r="G34" s="31" t="s">
        <v>14</v>
      </c>
      <c r="H34" s="31" t="s">
        <v>15</v>
      </c>
      <c r="I34" s="31" t="s">
        <v>16</v>
      </c>
      <c r="J34" s="31" t="s">
        <v>17</v>
      </c>
      <c r="K34" s="31" t="s">
        <v>18</v>
      </c>
      <c r="L34" s="31" t="s">
        <v>19</v>
      </c>
      <c r="M34" s="31" t="s">
        <v>20</v>
      </c>
      <c r="N34" s="31" t="s">
        <v>21</v>
      </c>
      <c r="O34" s="31" t="s">
        <v>22</v>
      </c>
      <c r="P34" s="32" t="s">
        <v>23</v>
      </c>
      <c r="Q34" s="32" t="s">
        <v>40</v>
      </c>
    </row>
    <row r="35" spans="2:17" ht="15" customHeight="1" x14ac:dyDescent="0.15">
      <c r="B35" s="93" t="str">
        <f>M30</f>
        <v>軽油</v>
      </c>
      <c r="C35" s="56" t="s">
        <v>49</v>
      </c>
      <c r="D35" s="106">
        <f>IF($D$30="","",D13*$D$30/$I$30)</f>
        <v>3737.6</v>
      </c>
      <c r="E35" s="106">
        <f>IF($D$30="","",E13*$D$30/$I$30)</f>
        <v>3532.8</v>
      </c>
      <c r="F35" s="106">
        <f t="shared" ref="F35:O35" si="5">IF($D$30="","",F13*$D$30/$I$30)</f>
        <v>3942.4</v>
      </c>
      <c r="G35" s="106">
        <f t="shared" si="5"/>
        <v>3840</v>
      </c>
      <c r="H35" s="106">
        <f t="shared" si="5"/>
        <v>3737.6</v>
      </c>
      <c r="I35" s="106">
        <f t="shared" si="5"/>
        <v>4249.6000000000004</v>
      </c>
      <c r="J35" s="106">
        <f t="shared" si="5"/>
        <v>4428.8</v>
      </c>
      <c r="K35" s="106">
        <f t="shared" si="5"/>
        <v>4428.8</v>
      </c>
      <c r="L35" s="106">
        <f t="shared" si="5"/>
        <v>3840</v>
      </c>
      <c r="M35" s="106">
        <f t="shared" si="5"/>
        <v>3635.2</v>
      </c>
      <c r="N35" s="106">
        <f t="shared" si="5"/>
        <v>3737.6</v>
      </c>
      <c r="O35" s="106">
        <f t="shared" si="5"/>
        <v>3737.6</v>
      </c>
      <c r="P35" s="106">
        <f>SUM(D35:O35)</f>
        <v>46847.999999999993</v>
      </c>
      <c r="Q35" s="107" t="str">
        <f>G30</f>
        <v>L</v>
      </c>
    </row>
    <row r="36" spans="2:17" ht="15" customHeight="1" x14ac:dyDescent="0.15">
      <c r="B36" s="93" t="str">
        <f>M31</f>
        <v>天然ガス</v>
      </c>
      <c r="C36" s="56" t="s">
        <v>49</v>
      </c>
      <c r="D36" s="106">
        <f>IF($D$31="","",D13*$D$31/$I$31)</f>
        <v>4152.24</v>
      </c>
      <c r="E36" s="106">
        <f t="shared" ref="E36:N36" si="6">IF($D$31="","",E13*$D$31/$I$31)</f>
        <v>3924.72</v>
      </c>
      <c r="F36" s="106">
        <f t="shared" si="6"/>
        <v>4379.76</v>
      </c>
      <c r="G36" s="106">
        <f t="shared" si="6"/>
        <v>4266</v>
      </c>
      <c r="H36" s="106">
        <f t="shared" si="6"/>
        <v>4152.24</v>
      </c>
      <c r="I36" s="106">
        <f t="shared" si="6"/>
        <v>4721.04</v>
      </c>
      <c r="J36" s="106">
        <f t="shared" si="6"/>
        <v>4920.12</v>
      </c>
      <c r="K36" s="106">
        <f t="shared" si="6"/>
        <v>4920.12</v>
      </c>
      <c r="L36" s="106">
        <f t="shared" si="6"/>
        <v>4266</v>
      </c>
      <c r="M36" s="106">
        <f t="shared" si="6"/>
        <v>4038.48</v>
      </c>
      <c r="N36" s="106">
        <f t="shared" si="6"/>
        <v>4152.24</v>
      </c>
      <c r="O36" s="106">
        <f>IF($D$31="","",O13*$D$31/$I$31)</f>
        <v>4152.24</v>
      </c>
      <c r="P36" s="106">
        <f>SUM(D36:O36)</f>
        <v>52045.2</v>
      </c>
      <c r="Q36" s="108" t="str">
        <f>G31</f>
        <v>Nm3</v>
      </c>
    </row>
    <row r="37" spans="2:17" ht="15" customHeight="1" x14ac:dyDescent="0.15">
      <c r="B37" s="93" t="s">
        <v>74</v>
      </c>
      <c r="C37" s="56" t="s">
        <v>75</v>
      </c>
      <c r="D37" s="106">
        <f>IF($D$32="","",D13*$D$32/$I$32/1000)</f>
        <v>187.50779999999997</v>
      </c>
      <c r="E37" s="106">
        <f t="shared" ref="E37:N37" si="7">IF($D$32="","",E13*$D$32/$I$32/1000)</f>
        <v>177.23339999999999</v>
      </c>
      <c r="F37" s="106">
        <f t="shared" si="7"/>
        <v>197.78220000000002</v>
      </c>
      <c r="G37" s="106">
        <f t="shared" si="7"/>
        <v>192.64500000000001</v>
      </c>
      <c r="H37" s="106">
        <f t="shared" si="7"/>
        <v>187.50779999999997</v>
      </c>
      <c r="I37" s="106">
        <f t="shared" si="7"/>
        <v>213.19379999999998</v>
      </c>
      <c r="J37" s="106">
        <f t="shared" si="7"/>
        <v>222.18389999999999</v>
      </c>
      <c r="K37" s="106">
        <f t="shared" si="7"/>
        <v>222.18389999999999</v>
      </c>
      <c r="L37" s="106">
        <f t="shared" si="7"/>
        <v>192.64500000000001</v>
      </c>
      <c r="M37" s="106">
        <f t="shared" si="7"/>
        <v>182.3706</v>
      </c>
      <c r="N37" s="106">
        <f t="shared" si="7"/>
        <v>187.50779999999997</v>
      </c>
      <c r="O37" s="106">
        <f>IF($D$32="","",O13*$D$32/$I$32/1000)</f>
        <v>187.50779999999997</v>
      </c>
      <c r="P37" s="106">
        <f>SUM(D37:O37)</f>
        <v>2350.2689999999998</v>
      </c>
      <c r="Q37" s="32" t="s">
        <v>36</v>
      </c>
    </row>
    <row r="38" spans="2:17" ht="15" customHeight="1" x14ac:dyDescent="0.15">
      <c r="B38" s="38"/>
      <c r="C38" s="38"/>
      <c r="D38" s="14"/>
      <c r="E38" s="14"/>
      <c r="F38" s="14"/>
      <c r="G38" s="14"/>
      <c r="H38" s="14"/>
      <c r="I38" s="14"/>
      <c r="J38" s="14"/>
      <c r="K38" s="14"/>
      <c r="L38" s="14"/>
      <c r="M38" s="14"/>
      <c r="N38" s="14"/>
      <c r="O38" s="14"/>
      <c r="P38" s="14"/>
    </row>
    <row r="39" spans="2:17" ht="15" customHeight="1" x14ac:dyDescent="0.15">
      <c r="B39" s="58" t="s">
        <v>4</v>
      </c>
      <c r="C39" s="14"/>
      <c r="D39" s="14"/>
      <c r="E39" s="59" t="s">
        <v>96</v>
      </c>
      <c r="F39" s="14"/>
      <c r="G39" s="14"/>
      <c r="H39" s="14"/>
      <c r="J39" s="59"/>
      <c r="K39" s="14"/>
      <c r="L39" s="59"/>
      <c r="M39" s="14"/>
      <c r="N39" s="14"/>
      <c r="O39" s="14"/>
      <c r="P39" s="14"/>
    </row>
    <row r="40" spans="2:17" ht="15" customHeight="1" x14ac:dyDescent="0.15">
      <c r="B40" s="14"/>
      <c r="C40" s="14" t="s">
        <v>56</v>
      </c>
      <c r="E40" s="14"/>
      <c r="F40" s="14" t="s">
        <v>57</v>
      </c>
      <c r="G40" s="14"/>
      <c r="H40" s="14"/>
      <c r="J40" s="14"/>
      <c r="K40" s="14"/>
      <c r="L40" s="14"/>
      <c r="M40" s="14"/>
      <c r="N40" s="14"/>
      <c r="O40" s="14"/>
      <c r="P40" s="104">
        <f>P42*I43+P45*I46+P48*I49</f>
        <v>29919.81192</v>
      </c>
    </row>
    <row r="41" spans="2:17" ht="15" customHeight="1" x14ac:dyDescent="0.15">
      <c r="B41" s="14"/>
      <c r="C41" s="14"/>
      <c r="D41" s="14"/>
      <c r="E41" s="14"/>
      <c r="F41" s="14"/>
      <c r="G41" s="14"/>
      <c r="H41" s="14"/>
      <c r="I41" s="14"/>
      <c r="J41" s="14"/>
      <c r="K41" s="14"/>
      <c r="L41" s="14"/>
      <c r="M41" s="14"/>
      <c r="N41" s="14"/>
      <c r="O41" s="14"/>
      <c r="P41" s="60"/>
    </row>
    <row r="42" spans="2:17" ht="15" customHeight="1" x14ac:dyDescent="0.15">
      <c r="B42" s="38" t="s">
        <v>51</v>
      </c>
      <c r="C42" s="38"/>
      <c r="D42" s="94" t="str">
        <f>M18</f>
        <v>軽油</v>
      </c>
      <c r="E42" s="14" t="s">
        <v>53</v>
      </c>
      <c r="F42" s="14"/>
      <c r="G42" s="14"/>
      <c r="H42" s="14"/>
      <c r="I42" s="101" t="str">
        <f>Q23</f>
        <v>L</v>
      </c>
      <c r="J42" s="14" t="s">
        <v>37</v>
      </c>
      <c r="K42" s="14" t="s">
        <v>54</v>
      </c>
      <c r="L42" s="14"/>
      <c r="M42" s="14"/>
      <c r="N42" s="14"/>
      <c r="O42" s="14"/>
      <c r="P42" s="104">
        <f>P23</f>
        <v>59292</v>
      </c>
    </row>
    <row r="43" spans="2:17" ht="15" customHeight="1" x14ac:dyDescent="0.15">
      <c r="B43" s="38" t="s">
        <v>52</v>
      </c>
      <c r="C43" s="38"/>
      <c r="D43" s="94" t="str">
        <f>M18</f>
        <v>軽油</v>
      </c>
      <c r="E43" s="14" t="s">
        <v>55</v>
      </c>
      <c r="F43" s="14"/>
      <c r="G43" s="61" t="s">
        <v>38</v>
      </c>
      <c r="H43" s="100" t="str">
        <f>I42</f>
        <v>L</v>
      </c>
      <c r="I43" s="62">
        <v>0.2586</v>
      </c>
      <c r="J43" s="38" t="s">
        <v>76</v>
      </c>
      <c r="K43" s="139" t="s">
        <v>117</v>
      </c>
      <c r="L43" s="140"/>
      <c r="M43" s="140"/>
      <c r="N43" s="141"/>
      <c r="O43" s="14"/>
      <c r="P43" s="63"/>
    </row>
    <row r="44" spans="2:17" ht="15" customHeight="1" x14ac:dyDescent="0.15">
      <c r="B44" s="38"/>
      <c r="C44" s="38"/>
      <c r="D44" s="64"/>
      <c r="E44" s="14"/>
      <c r="F44" s="14"/>
      <c r="G44" s="38"/>
      <c r="H44" s="14"/>
      <c r="I44" s="65"/>
      <c r="J44" s="38"/>
      <c r="K44" s="66"/>
      <c r="L44" s="66"/>
      <c r="M44" s="66"/>
      <c r="N44" s="66"/>
      <c r="O44" s="14"/>
      <c r="P44" s="67"/>
    </row>
    <row r="45" spans="2:17" ht="15" customHeight="1" x14ac:dyDescent="0.15">
      <c r="B45" s="38" t="s">
        <v>58</v>
      </c>
      <c r="C45" s="38"/>
      <c r="D45" s="94" t="str">
        <f>M19</f>
        <v>天然ガス</v>
      </c>
      <c r="E45" s="14" t="s">
        <v>53</v>
      </c>
      <c r="F45" s="14"/>
      <c r="G45" s="14"/>
      <c r="H45" s="14"/>
      <c r="I45" s="102" t="str">
        <f>Q24</f>
        <v>Nm3</v>
      </c>
      <c r="J45" s="14" t="s">
        <v>37</v>
      </c>
      <c r="K45" s="14" t="s">
        <v>54</v>
      </c>
      <c r="L45" s="14"/>
      <c r="M45" s="14"/>
      <c r="N45" s="14"/>
      <c r="O45" s="14"/>
      <c r="P45" s="104">
        <f>P24</f>
        <v>57828</v>
      </c>
    </row>
    <row r="46" spans="2:17" ht="15" customHeight="1" x14ac:dyDescent="0.15">
      <c r="B46" s="38" t="s">
        <v>59</v>
      </c>
      <c r="C46" s="38"/>
      <c r="D46" s="94" t="str">
        <f>M19</f>
        <v>天然ガス</v>
      </c>
      <c r="E46" s="14" t="s">
        <v>55</v>
      </c>
      <c r="F46" s="14"/>
      <c r="G46" s="61" t="s">
        <v>38</v>
      </c>
      <c r="H46" s="103" t="str">
        <f>I45</f>
        <v>Nm3</v>
      </c>
      <c r="I46" s="62">
        <v>0.22189999999999999</v>
      </c>
      <c r="J46" s="38" t="s">
        <v>76</v>
      </c>
      <c r="K46" s="139" t="s">
        <v>117</v>
      </c>
      <c r="L46" s="140"/>
      <c r="M46" s="140"/>
      <c r="N46" s="141"/>
      <c r="O46" s="14"/>
      <c r="P46" s="63"/>
    </row>
    <row r="47" spans="2:17" ht="15" customHeight="1" x14ac:dyDescent="0.15">
      <c r="B47" s="38"/>
      <c r="C47" s="38"/>
      <c r="D47" s="64"/>
      <c r="E47" s="14"/>
      <c r="F47" s="14"/>
      <c r="G47" s="38"/>
      <c r="H47" s="14"/>
      <c r="I47" s="68"/>
      <c r="J47" s="38"/>
      <c r="K47" s="66"/>
      <c r="L47" s="66"/>
      <c r="M47" s="66"/>
      <c r="N47" s="66"/>
      <c r="O47" s="14"/>
      <c r="P47" s="67"/>
    </row>
    <row r="48" spans="2:17" ht="15" customHeight="1" x14ac:dyDescent="0.15">
      <c r="B48" s="38" t="s">
        <v>33</v>
      </c>
      <c r="C48" s="38"/>
      <c r="D48" s="64" t="s">
        <v>32</v>
      </c>
      <c r="E48" s="14"/>
      <c r="F48" s="14"/>
      <c r="G48" s="14"/>
      <c r="H48" s="14"/>
      <c r="I48" s="14" t="s">
        <v>28</v>
      </c>
      <c r="J48" s="14"/>
      <c r="K48" s="14"/>
      <c r="L48" s="14"/>
      <c r="M48" s="14"/>
      <c r="N48" s="14"/>
      <c r="O48" s="14"/>
      <c r="P48" s="104">
        <f>P25</f>
        <v>3133.6920000000005</v>
      </c>
    </row>
    <row r="49" spans="2:17" ht="15" customHeight="1" x14ac:dyDescent="0.15">
      <c r="B49" s="38" t="s">
        <v>29</v>
      </c>
      <c r="C49" s="38"/>
      <c r="D49" s="64" t="s">
        <v>67</v>
      </c>
      <c r="E49" s="14"/>
      <c r="F49" s="14"/>
      <c r="G49" s="14" t="s">
        <v>30</v>
      </c>
      <c r="H49" s="14"/>
      <c r="I49" s="62">
        <v>0.56000000000000005</v>
      </c>
      <c r="J49" s="38" t="s">
        <v>76</v>
      </c>
      <c r="K49" s="139" t="s">
        <v>118</v>
      </c>
      <c r="L49" s="140"/>
      <c r="M49" s="140"/>
      <c r="N49" s="141"/>
      <c r="O49" s="38"/>
      <c r="P49" s="14"/>
    </row>
    <row r="50" spans="2:17" ht="15" customHeight="1" x14ac:dyDescent="0.15">
      <c r="B50" s="14"/>
      <c r="C50" s="14"/>
      <c r="D50" s="64"/>
      <c r="E50" s="14"/>
      <c r="F50" s="14"/>
      <c r="G50" s="14"/>
      <c r="H50" s="14"/>
      <c r="I50" s="14"/>
      <c r="J50" s="14"/>
      <c r="K50" s="14"/>
      <c r="L50" s="14"/>
      <c r="M50" s="14"/>
      <c r="N50" s="14"/>
      <c r="O50" s="14"/>
      <c r="P50" s="14"/>
    </row>
    <row r="51" spans="2:17" ht="15" customHeight="1" x14ac:dyDescent="0.15">
      <c r="B51" s="14"/>
      <c r="C51" s="14"/>
      <c r="D51" s="64"/>
      <c r="E51" s="14"/>
      <c r="F51" s="14"/>
      <c r="G51" s="14"/>
      <c r="H51" s="14"/>
      <c r="I51" s="14"/>
      <c r="J51" s="14"/>
      <c r="K51" s="14"/>
      <c r="L51" s="14"/>
      <c r="M51" s="14"/>
      <c r="N51" s="14"/>
      <c r="O51" s="14"/>
      <c r="P51" s="14"/>
    </row>
    <row r="52" spans="2:17" ht="15" customHeight="1" x14ac:dyDescent="0.15">
      <c r="B52" s="58" t="s">
        <v>5</v>
      </c>
      <c r="C52" s="14"/>
      <c r="D52" s="64"/>
      <c r="E52" s="59" t="s">
        <v>96</v>
      </c>
      <c r="F52" s="14"/>
      <c r="G52" s="14"/>
      <c r="H52" s="14"/>
      <c r="J52" s="59"/>
      <c r="K52" s="14"/>
      <c r="L52" s="59"/>
      <c r="M52" s="14"/>
      <c r="N52" s="14"/>
      <c r="O52" s="14"/>
      <c r="P52" s="105">
        <f>P55*I56+P58*I59+P61*I62</f>
        <v>24979.873319999999</v>
      </c>
    </row>
    <row r="53" spans="2:17" ht="15" customHeight="1" x14ac:dyDescent="0.15">
      <c r="B53" s="14"/>
      <c r="C53" s="14" t="s">
        <v>62</v>
      </c>
      <c r="D53" s="51"/>
      <c r="E53" s="14"/>
      <c r="F53" s="14" t="s">
        <v>1</v>
      </c>
      <c r="H53" s="14"/>
      <c r="J53" s="14"/>
      <c r="K53" s="14"/>
      <c r="L53" s="14"/>
      <c r="M53" s="14"/>
      <c r="N53" s="14"/>
      <c r="O53" s="14"/>
      <c r="P53" s="69"/>
    </row>
    <row r="54" spans="2:17" ht="15" customHeight="1" x14ac:dyDescent="0.15">
      <c r="B54" s="14"/>
      <c r="C54" s="14"/>
      <c r="D54" s="64"/>
      <c r="E54" s="14"/>
      <c r="F54" s="14"/>
      <c r="G54" s="14"/>
      <c r="H54" s="14"/>
      <c r="I54" s="14"/>
      <c r="J54" s="14"/>
      <c r="K54" s="14"/>
      <c r="L54" s="14"/>
      <c r="M54" s="14"/>
      <c r="N54" s="14"/>
      <c r="O54" s="14"/>
      <c r="P54" s="70"/>
    </row>
    <row r="55" spans="2:17" ht="15" customHeight="1" x14ac:dyDescent="0.15">
      <c r="B55" s="38" t="s">
        <v>60</v>
      </c>
      <c r="C55" s="38"/>
      <c r="D55" s="94" t="str">
        <f>M30</f>
        <v>軽油</v>
      </c>
      <c r="E55" s="14" t="s">
        <v>53</v>
      </c>
      <c r="F55" s="14"/>
      <c r="G55" s="14"/>
      <c r="H55" s="14"/>
      <c r="I55" s="101" t="str">
        <f>Q35</f>
        <v>L</v>
      </c>
      <c r="J55" s="14" t="s">
        <v>37</v>
      </c>
      <c r="K55" s="59" t="s">
        <v>95</v>
      </c>
      <c r="L55" s="14"/>
      <c r="M55" s="14"/>
      <c r="N55" s="14"/>
      <c r="O55" s="14"/>
      <c r="P55" s="105">
        <f>P35</f>
        <v>46847.999999999993</v>
      </c>
    </row>
    <row r="56" spans="2:17" ht="15" customHeight="1" x14ac:dyDescent="0.15">
      <c r="B56" s="38" t="s">
        <v>61</v>
      </c>
      <c r="C56" s="38"/>
      <c r="D56" s="94" t="str">
        <f>M30</f>
        <v>軽油</v>
      </c>
      <c r="E56" s="14" t="s">
        <v>55</v>
      </c>
      <c r="F56" s="14"/>
      <c r="G56" s="61" t="s">
        <v>38</v>
      </c>
      <c r="H56" s="100" t="str">
        <f>I55</f>
        <v>L</v>
      </c>
      <c r="I56" s="62">
        <v>0.2586</v>
      </c>
      <c r="J56" s="38" t="s">
        <v>76</v>
      </c>
      <c r="K56" s="139" t="s">
        <v>117</v>
      </c>
      <c r="L56" s="140"/>
      <c r="M56" s="140"/>
      <c r="N56" s="141"/>
      <c r="O56" s="14"/>
      <c r="P56" s="71"/>
    </row>
    <row r="57" spans="2:17" ht="15" customHeight="1" x14ac:dyDescent="0.15">
      <c r="B57" s="38"/>
      <c r="C57" s="38"/>
      <c r="D57" s="64"/>
      <c r="E57" s="14"/>
      <c r="F57" s="14"/>
      <c r="G57" s="38"/>
      <c r="H57" s="14"/>
      <c r="I57" s="68"/>
      <c r="J57" s="38"/>
      <c r="K57" s="66"/>
      <c r="L57" s="66"/>
      <c r="M57" s="66"/>
      <c r="N57" s="66"/>
      <c r="O57" s="14"/>
      <c r="P57" s="67"/>
    </row>
    <row r="58" spans="2:17" ht="15" customHeight="1" x14ac:dyDescent="0.15">
      <c r="B58" s="38" t="s">
        <v>63</v>
      </c>
      <c r="C58" s="38"/>
      <c r="D58" s="94" t="str">
        <f>M31</f>
        <v>天然ガス</v>
      </c>
      <c r="E58" s="14" t="s">
        <v>53</v>
      </c>
      <c r="F58" s="14"/>
      <c r="G58" s="14"/>
      <c r="H58" s="14"/>
      <c r="I58" s="101" t="str">
        <f>Q36</f>
        <v>Nm3</v>
      </c>
      <c r="J58" s="14" t="s">
        <v>37</v>
      </c>
      <c r="K58" s="59" t="s">
        <v>95</v>
      </c>
      <c r="L58" s="14"/>
      <c r="M58" s="14"/>
      <c r="N58" s="14"/>
      <c r="O58" s="14"/>
      <c r="P58" s="105">
        <f>P36</f>
        <v>52045.2</v>
      </c>
    </row>
    <row r="59" spans="2:17" ht="15" customHeight="1" x14ac:dyDescent="0.15">
      <c r="B59" s="38" t="s">
        <v>64</v>
      </c>
      <c r="C59" s="38"/>
      <c r="D59" s="94" t="str">
        <f>M31</f>
        <v>天然ガス</v>
      </c>
      <c r="E59" s="14" t="s">
        <v>55</v>
      </c>
      <c r="F59" s="14"/>
      <c r="G59" s="61" t="s">
        <v>38</v>
      </c>
      <c r="H59" s="100" t="str">
        <f>I58</f>
        <v>Nm3</v>
      </c>
      <c r="I59" s="62">
        <v>0.22189999999999999</v>
      </c>
      <c r="J59" s="38" t="s">
        <v>76</v>
      </c>
      <c r="K59" s="139" t="s">
        <v>117</v>
      </c>
      <c r="L59" s="140"/>
      <c r="M59" s="140"/>
      <c r="N59" s="141"/>
      <c r="O59" s="14"/>
      <c r="P59" s="71"/>
    </row>
    <row r="60" spans="2:17" ht="15" customHeight="1" x14ac:dyDescent="0.15">
      <c r="B60" s="38"/>
      <c r="C60" s="38"/>
      <c r="D60" s="14"/>
      <c r="E60" s="14"/>
      <c r="F60" s="14"/>
      <c r="G60" s="38"/>
      <c r="H60" s="14"/>
      <c r="I60" s="68"/>
      <c r="J60" s="38"/>
      <c r="K60" s="66"/>
      <c r="L60" s="66"/>
      <c r="M60" s="66"/>
      <c r="N60" s="66"/>
      <c r="O60" s="14"/>
      <c r="P60" s="70"/>
    </row>
    <row r="61" spans="2:17" ht="15" customHeight="1" x14ac:dyDescent="0.15">
      <c r="B61" s="38" t="s">
        <v>34</v>
      </c>
      <c r="C61" s="38"/>
      <c r="D61" s="14" t="s">
        <v>35</v>
      </c>
      <c r="E61" s="14"/>
      <c r="F61" s="14"/>
      <c r="G61" s="14"/>
      <c r="H61" s="14"/>
      <c r="I61" s="14" t="s">
        <v>28</v>
      </c>
      <c r="J61" s="14"/>
      <c r="K61" s="14"/>
      <c r="L61" s="14"/>
      <c r="M61" s="14"/>
      <c r="N61" s="14"/>
      <c r="O61" s="14"/>
      <c r="P61" s="105">
        <f>P37</f>
        <v>2350.2689999999998</v>
      </c>
    </row>
    <row r="62" spans="2:17" ht="15" customHeight="1" x14ac:dyDescent="0.15">
      <c r="B62" s="38" t="s">
        <v>29</v>
      </c>
      <c r="C62" s="38"/>
      <c r="D62" s="14" t="s">
        <v>67</v>
      </c>
      <c r="E62" s="14"/>
      <c r="F62" s="14"/>
      <c r="G62" s="14" t="s">
        <v>30</v>
      </c>
      <c r="H62" s="14"/>
      <c r="I62" s="62">
        <v>0.56000000000000005</v>
      </c>
      <c r="J62" s="38" t="s">
        <v>76</v>
      </c>
      <c r="K62" s="139" t="s">
        <v>119</v>
      </c>
      <c r="L62" s="140"/>
      <c r="M62" s="140"/>
      <c r="N62" s="141"/>
      <c r="O62" s="38"/>
      <c r="P62" s="68"/>
      <c r="Q62" s="14"/>
    </row>
    <row r="63" spans="2:17" ht="15" customHeight="1" x14ac:dyDescent="0.15">
      <c r="B63" s="14"/>
      <c r="C63" s="14"/>
      <c r="D63" s="14"/>
      <c r="E63" s="14"/>
      <c r="F63" s="14"/>
      <c r="G63" s="14"/>
      <c r="H63" s="14"/>
      <c r="I63" s="14"/>
      <c r="J63" s="14"/>
      <c r="K63" s="14"/>
      <c r="L63" s="14"/>
      <c r="M63" s="14"/>
      <c r="N63" s="14"/>
      <c r="O63" s="14"/>
      <c r="P63" s="14"/>
      <c r="Q63" s="14"/>
    </row>
    <row r="64" spans="2:17" ht="15" customHeight="1" x14ac:dyDescent="0.15">
      <c r="B64" s="58" t="s">
        <v>93</v>
      </c>
      <c r="C64" s="58"/>
      <c r="D64" s="14"/>
      <c r="E64" s="14"/>
      <c r="F64" s="14"/>
      <c r="G64" s="14"/>
      <c r="H64" s="14"/>
      <c r="I64" s="14"/>
      <c r="J64" s="14"/>
      <c r="K64" s="14"/>
      <c r="L64" s="14"/>
      <c r="M64" s="14"/>
      <c r="N64" s="14"/>
      <c r="O64" s="14"/>
      <c r="P64" s="14"/>
      <c r="Q64" s="14"/>
    </row>
    <row r="65" spans="2:18" ht="15" customHeight="1" x14ac:dyDescent="0.15">
      <c r="B65" s="38" t="s">
        <v>24</v>
      </c>
      <c r="C65" s="38"/>
      <c r="D65" s="14" t="s">
        <v>0</v>
      </c>
      <c r="E65" s="14"/>
      <c r="F65" s="14"/>
      <c r="G65" s="14" t="s">
        <v>1</v>
      </c>
      <c r="H65" s="14"/>
      <c r="I65" s="14"/>
      <c r="J65" s="14"/>
      <c r="K65" s="14"/>
      <c r="L65" s="14"/>
      <c r="M65" s="14"/>
      <c r="N65" s="14"/>
      <c r="O65" s="14"/>
      <c r="P65" s="96">
        <f>ROUNDDOWN((P40-P52),0)</f>
        <v>4939</v>
      </c>
    </row>
    <row r="66" spans="2:18" ht="15" customHeight="1" x14ac:dyDescent="0.15">
      <c r="B66" s="38"/>
      <c r="C66" s="38"/>
      <c r="D66" s="14" t="s">
        <v>25</v>
      </c>
      <c r="E66" s="14"/>
      <c r="F66" s="14"/>
      <c r="G66" s="14"/>
      <c r="H66" s="14"/>
      <c r="I66" s="14"/>
      <c r="J66" s="14"/>
      <c r="K66" s="14"/>
      <c r="L66" s="14"/>
      <c r="M66" s="14"/>
      <c r="N66" s="14"/>
      <c r="O66" s="14"/>
      <c r="P66" s="14"/>
    </row>
    <row r="67" spans="2:18" ht="15" customHeight="1" x14ac:dyDescent="0.15">
      <c r="B67" s="38" t="s">
        <v>26</v>
      </c>
      <c r="C67" s="38"/>
      <c r="D67" s="14" t="s">
        <v>2</v>
      </c>
      <c r="E67" s="14"/>
      <c r="F67" s="14"/>
      <c r="G67" s="14" t="s">
        <v>1</v>
      </c>
      <c r="H67" s="14"/>
      <c r="I67" s="14"/>
      <c r="J67" s="14"/>
      <c r="K67" s="14"/>
      <c r="L67" s="14"/>
      <c r="M67" s="14"/>
      <c r="N67" s="14"/>
      <c r="O67" s="14"/>
      <c r="P67" s="14"/>
    </row>
    <row r="68" spans="2:18" ht="15" customHeight="1" x14ac:dyDescent="0.15">
      <c r="B68" s="38" t="s">
        <v>27</v>
      </c>
      <c r="C68" s="38"/>
      <c r="D68" s="14" t="s">
        <v>3</v>
      </c>
      <c r="E68" s="14"/>
      <c r="F68" s="14"/>
      <c r="G68" s="14" t="s">
        <v>1</v>
      </c>
      <c r="H68" s="14"/>
      <c r="I68" s="14"/>
      <c r="J68" s="14"/>
      <c r="K68" s="14"/>
      <c r="L68" s="14"/>
      <c r="M68" s="14"/>
      <c r="N68" s="14"/>
      <c r="O68" s="14"/>
      <c r="P68" s="14"/>
    </row>
    <row r="69" spans="2:18" ht="15" customHeight="1" x14ac:dyDescent="0.15">
      <c r="B69" s="14"/>
      <c r="C69" s="14"/>
      <c r="D69" s="14"/>
      <c r="E69" s="14"/>
      <c r="F69" s="14"/>
      <c r="G69" s="14"/>
      <c r="H69" s="14"/>
      <c r="I69" s="14"/>
      <c r="J69" s="14"/>
      <c r="K69" s="14"/>
      <c r="L69" s="14"/>
      <c r="M69" s="14"/>
      <c r="N69" s="14"/>
      <c r="O69" s="14"/>
      <c r="P69" s="14"/>
      <c r="Q69" s="14"/>
    </row>
    <row r="70" spans="2:18" ht="15" customHeight="1" x14ac:dyDescent="0.15">
      <c r="B70" s="72" t="s">
        <v>100</v>
      </c>
      <c r="C70" s="73"/>
      <c r="D70" s="73"/>
      <c r="E70" s="73"/>
      <c r="F70" s="73"/>
      <c r="G70" s="73"/>
      <c r="H70" s="73"/>
      <c r="I70" s="73"/>
      <c r="J70" s="73"/>
      <c r="K70" s="73"/>
      <c r="L70" s="73"/>
      <c r="M70" s="73"/>
      <c r="N70" s="73"/>
      <c r="O70" s="73"/>
      <c r="P70" s="74"/>
      <c r="Q70" s="14"/>
    </row>
    <row r="71" spans="2:18" ht="15" customHeight="1" x14ac:dyDescent="0.15">
      <c r="B71" s="136"/>
      <c r="C71" s="137"/>
      <c r="D71" s="137"/>
      <c r="E71" s="137"/>
      <c r="F71" s="137"/>
      <c r="G71" s="137"/>
      <c r="H71" s="137"/>
      <c r="I71" s="137"/>
      <c r="J71" s="137"/>
      <c r="K71" s="137"/>
      <c r="L71" s="137"/>
      <c r="M71" s="137"/>
      <c r="N71" s="137"/>
      <c r="O71" s="137"/>
      <c r="P71" s="138"/>
      <c r="Q71" s="14"/>
    </row>
    <row r="72" spans="2:18" ht="15" customHeight="1" x14ac:dyDescent="0.15">
      <c r="B72" s="137"/>
      <c r="C72" s="137"/>
      <c r="D72" s="137"/>
      <c r="E72" s="137"/>
      <c r="F72" s="137"/>
      <c r="G72" s="137"/>
      <c r="H72" s="137"/>
      <c r="I72" s="137"/>
      <c r="J72" s="137"/>
      <c r="K72" s="137"/>
      <c r="L72" s="137"/>
      <c r="M72" s="137"/>
      <c r="N72" s="137"/>
      <c r="O72" s="137"/>
      <c r="P72" s="138"/>
      <c r="Q72" s="14"/>
    </row>
    <row r="73" spans="2:18" ht="15" customHeight="1" x14ac:dyDescent="0.15">
      <c r="B73" s="137"/>
      <c r="C73" s="137"/>
      <c r="D73" s="137"/>
      <c r="E73" s="137"/>
      <c r="F73" s="137"/>
      <c r="G73" s="137"/>
      <c r="H73" s="137"/>
      <c r="I73" s="137"/>
      <c r="J73" s="137"/>
      <c r="K73" s="137"/>
      <c r="L73" s="137"/>
      <c r="M73" s="137"/>
      <c r="N73" s="137"/>
      <c r="O73" s="137"/>
      <c r="P73" s="138"/>
      <c r="Q73" s="14"/>
    </row>
    <row r="74" spans="2:18" ht="15" customHeight="1" x14ac:dyDescent="0.15">
      <c r="B74" s="73"/>
      <c r="C74" s="73"/>
      <c r="D74" s="73"/>
      <c r="E74" s="73"/>
      <c r="F74" s="73"/>
      <c r="G74" s="73"/>
      <c r="H74" s="73"/>
      <c r="I74" s="73"/>
      <c r="J74" s="73"/>
      <c r="K74" s="73"/>
      <c r="L74" s="73"/>
      <c r="M74" s="73"/>
      <c r="N74" s="73"/>
      <c r="O74" s="73"/>
      <c r="P74" s="74"/>
      <c r="Q74" s="14"/>
    </row>
    <row r="75" spans="2:18" ht="15" customHeight="1" x14ac:dyDescent="0.15">
      <c r="B75" s="75" t="s">
        <v>126</v>
      </c>
      <c r="C75" s="76">
        <v>8</v>
      </c>
      <c r="D75" s="77" t="s">
        <v>77</v>
      </c>
      <c r="K75" s="78" t="s">
        <v>132</v>
      </c>
      <c r="M75" s="14"/>
      <c r="N75" s="14"/>
      <c r="O75" s="14"/>
      <c r="P75" s="14"/>
      <c r="Q75" s="14"/>
    </row>
    <row r="76" spans="2:18" ht="15" customHeight="1" x14ac:dyDescent="0.15">
      <c r="B76" s="135" t="s">
        <v>78</v>
      </c>
      <c r="C76" s="121"/>
      <c r="D76" s="34" t="s">
        <v>79</v>
      </c>
      <c r="E76" s="34" t="s">
        <v>80</v>
      </c>
      <c r="F76" s="34" t="s">
        <v>81</v>
      </c>
      <c r="G76" s="34" t="s">
        <v>82</v>
      </c>
      <c r="H76" s="34" t="s">
        <v>83</v>
      </c>
      <c r="I76" s="34" t="s">
        <v>84</v>
      </c>
      <c r="J76" s="34" t="s">
        <v>85</v>
      </c>
      <c r="K76" s="34" t="s">
        <v>86</v>
      </c>
      <c r="L76" s="34"/>
      <c r="M76" s="34"/>
      <c r="N76" s="34"/>
      <c r="O76" s="34"/>
      <c r="P76" s="79" t="s">
        <v>87</v>
      </c>
      <c r="Q76" s="1"/>
      <c r="R76" s="14"/>
    </row>
    <row r="77" spans="2:18" ht="15" customHeight="1" x14ac:dyDescent="0.15">
      <c r="B77" s="80" t="s">
        <v>88</v>
      </c>
      <c r="C77" s="95" t="str">
        <f>Q13</f>
        <v>個</v>
      </c>
      <c r="D77" s="81">
        <v>3000000</v>
      </c>
      <c r="E77" s="81">
        <v>3200000</v>
      </c>
      <c r="F77" s="81">
        <v>3660000</v>
      </c>
      <c r="G77" s="81">
        <v>3660000</v>
      </c>
      <c r="H77" s="81">
        <v>3660000</v>
      </c>
      <c r="I77" s="81">
        <v>3660000</v>
      </c>
      <c r="J77" s="81">
        <v>4026000</v>
      </c>
      <c r="K77" s="81">
        <v>4026000</v>
      </c>
      <c r="L77" s="82"/>
      <c r="M77" s="82"/>
      <c r="N77" s="82"/>
      <c r="O77" s="82"/>
      <c r="P77" s="83"/>
      <c r="Q77" s="1"/>
      <c r="R77" s="14"/>
    </row>
    <row r="78" spans="2:18" ht="15" customHeight="1" x14ac:dyDescent="0.15">
      <c r="B78" s="84" t="s">
        <v>0</v>
      </c>
      <c r="C78" s="85" t="s">
        <v>89</v>
      </c>
      <c r="D78" s="96">
        <f>$P$65*D77/$P$13</f>
        <v>4048.3606557377047</v>
      </c>
      <c r="E78" s="96">
        <f t="shared" ref="E78:K78" si="8">$P$65*E77/$P$13</f>
        <v>4318.2513661202183</v>
      </c>
      <c r="F78" s="96">
        <f t="shared" si="8"/>
        <v>4939</v>
      </c>
      <c r="G78" s="96">
        <f t="shared" si="8"/>
        <v>4939</v>
      </c>
      <c r="H78" s="96">
        <f t="shared" si="8"/>
        <v>4939</v>
      </c>
      <c r="I78" s="96">
        <f t="shared" si="8"/>
        <v>4939</v>
      </c>
      <c r="J78" s="96">
        <f t="shared" si="8"/>
        <v>5432.9</v>
      </c>
      <c r="K78" s="96">
        <f t="shared" si="8"/>
        <v>5432.9</v>
      </c>
      <c r="L78" s="97">
        <f>P65*L77/P13</f>
        <v>0</v>
      </c>
      <c r="M78" s="97">
        <f>P65*M77/P13</f>
        <v>0</v>
      </c>
      <c r="N78" s="97">
        <f>P65*N77/P13</f>
        <v>0</v>
      </c>
      <c r="O78" s="97">
        <f>P65*O77/P13</f>
        <v>0</v>
      </c>
      <c r="P78" s="98">
        <f>SUM(D78:O78)</f>
        <v>38988.412021857926</v>
      </c>
      <c r="Q78" s="1"/>
      <c r="R78" s="14"/>
    </row>
    <row r="79" spans="2:18" ht="15" customHeight="1" x14ac:dyDescent="0.15">
      <c r="B79" s="14"/>
      <c r="C79" s="14"/>
      <c r="D79" s="14"/>
      <c r="E79" s="14"/>
      <c r="F79" s="14"/>
      <c r="G79" s="14"/>
      <c r="H79" s="14"/>
      <c r="I79" s="14"/>
      <c r="J79" s="14"/>
      <c r="K79" s="14"/>
      <c r="M79" s="63"/>
      <c r="N79" s="38"/>
      <c r="O79" s="1"/>
      <c r="P79" s="1"/>
      <c r="Q79" s="1"/>
    </row>
    <row r="80" spans="2:18" ht="15" customHeight="1" x14ac:dyDescent="0.15">
      <c r="B80" s="14"/>
      <c r="C80" s="14"/>
      <c r="D80" s="14"/>
      <c r="E80" s="14"/>
      <c r="F80" s="14"/>
      <c r="G80" s="14"/>
      <c r="H80" s="14"/>
      <c r="I80" s="14"/>
      <c r="J80" s="14"/>
      <c r="K80" s="14"/>
      <c r="L80" s="14"/>
      <c r="M80" s="14"/>
      <c r="N80" s="14"/>
      <c r="P80" s="99">
        <f>ROUNDDOWN((P78/C75),0)</f>
        <v>4873</v>
      </c>
      <c r="Q80" s="86" t="s">
        <v>97</v>
      </c>
    </row>
    <row r="81" spans="2:17" ht="15" customHeight="1" x14ac:dyDescent="0.15">
      <c r="B81" s="87"/>
      <c r="C81" s="14"/>
      <c r="D81" s="14"/>
      <c r="E81" s="14"/>
      <c r="F81" s="14"/>
      <c r="G81" s="14"/>
      <c r="H81" s="14"/>
      <c r="I81" s="14"/>
      <c r="J81" s="14"/>
      <c r="K81" s="14"/>
      <c r="L81" s="14"/>
      <c r="M81" s="14"/>
      <c r="N81" s="14"/>
      <c r="O81" s="14"/>
      <c r="P81" s="88" t="s">
        <v>98</v>
      </c>
      <c r="Q81" s="1"/>
    </row>
    <row r="82" spans="2:17" ht="15" customHeight="1" x14ac:dyDescent="0.15">
      <c r="B82" s="14"/>
      <c r="C82" s="14"/>
      <c r="D82" s="14"/>
      <c r="E82" s="14"/>
      <c r="F82" s="14"/>
      <c r="G82" s="14"/>
      <c r="H82" s="14"/>
      <c r="I82" s="14"/>
      <c r="J82" s="14"/>
      <c r="K82" s="14"/>
      <c r="L82" s="14"/>
      <c r="M82" s="14"/>
      <c r="N82" s="14"/>
      <c r="O82" s="14"/>
      <c r="P82" s="14"/>
      <c r="Q82" s="14"/>
    </row>
    <row r="83" spans="2:17" ht="15" customHeight="1" x14ac:dyDescent="0.15">
      <c r="B83" s="14"/>
      <c r="C83" s="14"/>
      <c r="D83" s="14"/>
      <c r="E83" s="14"/>
      <c r="F83" s="14"/>
      <c r="G83" s="14"/>
      <c r="H83" s="14"/>
      <c r="I83" s="14"/>
      <c r="J83" s="14"/>
      <c r="K83" s="14"/>
      <c r="L83" s="14"/>
      <c r="M83" s="14"/>
      <c r="N83" s="14"/>
      <c r="O83" s="14"/>
      <c r="P83" s="14"/>
      <c r="Q83" s="14"/>
    </row>
    <row r="84" spans="2:17" ht="15" customHeight="1" x14ac:dyDescent="0.15">
      <c r="B84" s="14"/>
      <c r="C84" s="14"/>
      <c r="D84" s="14"/>
      <c r="E84" s="14"/>
      <c r="F84" s="14"/>
      <c r="G84" s="14"/>
      <c r="H84" s="14"/>
      <c r="I84" s="14"/>
      <c r="J84" s="14"/>
      <c r="K84" s="14"/>
      <c r="L84" s="14"/>
      <c r="M84" s="14"/>
      <c r="N84" s="14"/>
      <c r="O84" s="14"/>
      <c r="P84" s="14"/>
      <c r="Q84" s="14"/>
    </row>
    <row r="85" spans="2:17" ht="15" customHeight="1" x14ac:dyDescent="0.15">
      <c r="B85" s="14"/>
      <c r="C85" s="14"/>
      <c r="D85" s="14"/>
      <c r="E85" s="14"/>
      <c r="F85" s="14"/>
      <c r="G85" s="14"/>
      <c r="H85" s="14"/>
      <c r="I85" s="14"/>
      <c r="J85" s="14"/>
      <c r="K85" s="14"/>
      <c r="L85" s="14"/>
      <c r="M85" s="14"/>
      <c r="N85" s="14"/>
      <c r="O85" s="14"/>
      <c r="P85" s="14"/>
      <c r="Q85" s="14"/>
    </row>
  </sheetData>
  <sheetProtection algorithmName="SHA-512" hashValue="c2poPSgi3kbY0t70a1ETmhBBHkYeDtQiajMOry1C6xP/cTZcaKaLi4Ca+umEywPVZAcusqNfcLGwe/SYLnf2Cg==" saltValue="Adbtc67sAhzUHi1F63gdVg==" spinCount="100000" sheet="1" objects="1" scenarios="1"/>
  <mergeCells count="34">
    <mergeCell ref="B76:C76"/>
    <mergeCell ref="B71:P73"/>
    <mergeCell ref="D31:E31"/>
    <mergeCell ref="B30:B32"/>
    <mergeCell ref="D30:E30"/>
    <mergeCell ref="K30:L30"/>
    <mergeCell ref="K43:N43"/>
    <mergeCell ref="K49:N49"/>
    <mergeCell ref="K56:N56"/>
    <mergeCell ref="K62:N62"/>
    <mergeCell ref="K46:N46"/>
    <mergeCell ref="K59:N59"/>
    <mergeCell ref="B18:B20"/>
    <mergeCell ref="B13:C13"/>
    <mergeCell ref="D16:E16"/>
    <mergeCell ref="H16:I16"/>
    <mergeCell ref="K16:L16"/>
    <mergeCell ref="D18:E18"/>
    <mergeCell ref="K19:L19"/>
    <mergeCell ref="D19:E19"/>
    <mergeCell ref="M18:N18"/>
    <mergeCell ref="M19:N19"/>
    <mergeCell ref="K31:L31"/>
    <mergeCell ref="D32:E32"/>
    <mergeCell ref="M30:N30"/>
    <mergeCell ref="M31:N31"/>
    <mergeCell ref="D20:E20"/>
    <mergeCell ref="K18:L18"/>
    <mergeCell ref="B5:B7"/>
    <mergeCell ref="D6:E6"/>
    <mergeCell ref="G6:H6"/>
    <mergeCell ref="C4:H4"/>
    <mergeCell ref="D5:H5"/>
    <mergeCell ref="D7:E7"/>
  </mergeCells>
  <phoneticPr fontId="1"/>
  <pageMargins left="0.23622047244094491" right="0.23622047244094491" top="0.74803149606299213" bottom="0.74803149606299213" header="0.31496062992125984" footer="0.31496062992125984"/>
  <pageSetup paperSize="9" scale="68" fitToHeight="0" orientation="landscape" r:id="rId1"/>
  <rowBreaks count="1" manualBreakCount="1">
    <brk id="38"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FA9A9-E7EB-4F55-A63F-6472BF5600D1}">
  <sheetPr>
    <pageSetUpPr fitToPage="1"/>
  </sheetPr>
  <dimension ref="B1:R85"/>
  <sheetViews>
    <sheetView view="pageBreakPreview" zoomScaleNormal="85" zoomScaleSheetLayoutView="100" workbookViewId="0"/>
  </sheetViews>
  <sheetFormatPr defaultRowHeight="15" customHeight="1" x14ac:dyDescent="0.15"/>
  <cols>
    <col min="1" max="1" width="2.375" style="11" customWidth="1"/>
    <col min="2" max="2" width="16.125" style="11" customWidth="1"/>
    <col min="3" max="3" width="20.875" style="11" bestFit="1" customWidth="1"/>
    <col min="4" max="17" width="12.125" style="11" customWidth="1"/>
    <col min="18" max="18" width="3" style="11" customWidth="1"/>
    <col min="19" max="258" width="8.875" style="11"/>
    <col min="259" max="259" width="27.375" style="11" customWidth="1"/>
    <col min="260" max="261" width="8.875" style="11" customWidth="1"/>
    <col min="262" max="271" width="9.5" style="11" bestFit="1" customWidth="1"/>
    <col min="272" max="272" width="17.5" style="11" customWidth="1"/>
    <col min="273" max="514" width="8.875" style="11"/>
    <col min="515" max="515" width="27.375" style="11" customWidth="1"/>
    <col min="516" max="517" width="8.875" style="11" customWidth="1"/>
    <col min="518" max="527" width="9.5" style="11" bestFit="1" customWidth="1"/>
    <col min="528" max="528" width="17.5" style="11" customWidth="1"/>
    <col min="529" max="770" width="8.875" style="11"/>
    <col min="771" max="771" width="27.375" style="11" customWidth="1"/>
    <col min="772" max="773" width="8.875" style="11" customWidth="1"/>
    <col min="774" max="783" width="9.5" style="11" bestFit="1" customWidth="1"/>
    <col min="784" max="784" width="17.5" style="11" customWidth="1"/>
    <col min="785" max="1026" width="8.875" style="11"/>
    <col min="1027" max="1027" width="27.375" style="11" customWidth="1"/>
    <col min="1028" max="1029" width="8.875" style="11" customWidth="1"/>
    <col min="1030" max="1039" width="9.5" style="11" bestFit="1" customWidth="1"/>
    <col min="1040" max="1040" width="17.5" style="11" customWidth="1"/>
    <col min="1041" max="1282" width="8.875" style="11"/>
    <col min="1283" max="1283" width="27.375" style="11" customWidth="1"/>
    <col min="1284" max="1285" width="8.875" style="11" customWidth="1"/>
    <col min="1286" max="1295" width="9.5" style="11" bestFit="1" customWidth="1"/>
    <col min="1296" max="1296" width="17.5" style="11" customWidth="1"/>
    <col min="1297" max="1538" width="8.875" style="11"/>
    <col min="1539" max="1539" width="27.375" style="11" customWidth="1"/>
    <col min="1540" max="1541" width="8.875" style="11" customWidth="1"/>
    <col min="1542" max="1551" width="9.5" style="11" bestFit="1" customWidth="1"/>
    <col min="1552" max="1552" width="17.5" style="11" customWidth="1"/>
    <col min="1553" max="1794" width="8.875" style="11"/>
    <col min="1795" max="1795" width="27.375" style="11" customWidth="1"/>
    <col min="1796" max="1797" width="8.875" style="11" customWidth="1"/>
    <col min="1798" max="1807" width="9.5" style="11" bestFit="1" customWidth="1"/>
    <col min="1808" max="1808" width="17.5" style="11" customWidth="1"/>
    <col min="1809" max="2050" width="8.875" style="11"/>
    <col min="2051" max="2051" width="27.375" style="11" customWidth="1"/>
    <col min="2052" max="2053" width="8.875" style="11" customWidth="1"/>
    <col min="2054" max="2063" width="9.5" style="11" bestFit="1" customWidth="1"/>
    <col min="2064" max="2064" width="17.5" style="11" customWidth="1"/>
    <col min="2065" max="2306" width="8.875" style="11"/>
    <col min="2307" max="2307" width="27.375" style="11" customWidth="1"/>
    <col min="2308" max="2309" width="8.875" style="11" customWidth="1"/>
    <col min="2310" max="2319" width="9.5" style="11" bestFit="1" customWidth="1"/>
    <col min="2320" max="2320" width="17.5" style="11" customWidth="1"/>
    <col min="2321" max="2562" width="8.875" style="11"/>
    <col min="2563" max="2563" width="27.375" style="11" customWidth="1"/>
    <col min="2564" max="2565" width="8.875" style="11" customWidth="1"/>
    <col min="2566" max="2575" width="9.5" style="11" bestFit="1" customWidth="1"/>
    <col min="2576" max="2576" width="17.5" style="11" customWidth="1"/>
    <col min="2577" max="2818" width="8.875" style="11"/>
    <col min="2819" max="2819" width="27.375" style="11" customWidth="1"/>
    <col min="2820" max="2821" width="8.875" style="11" customWidth="1"/>
    <col min="2822" max="2831" width="9.5" style="11" bestFit="1" customWidth="1"/>
    <col min="2832" max="2832" width="17.5" style="11" customWidth="1"/>
    <col min="2833" max="3074" width="8.875" style="11"/>
    <col min="3075" max="3075" width="27.375" style="11" customWidth="1"/>
    <col min="3076" max="3077" width="8.875" style="11" customWidth="1"/>
    <col min="3078" max="3087" width="9.5" style="11" bestFit="1" customWidth="1"/>
    <col min="3088" max="3088" width="17.5" style="11" customWidth="1"/>
    <col min="3089" max="3330" width="8.875" style="11"/>
    <col min="3331" max="3331" width="27.375" style="11" customWidth="1"/>
    <col min="3332" max="3333" width="8.875" style="11" customWidth="1"/>
    <col min="3334" max="3343" width="9.5" style="11" bestFit="1" customWidth="1"/>
    <col min="3344" max="3344" width="17.5" style="11" customWidth="1"/>
    <col min="3345" max="3586" width="8.875" style="11"/>
    <col min="3587" max="3587" width="27.375" style="11" customWidth="1"/>
    <col min="3588" max="3589" width="8.875" style="11" customWidth="1"/>
    <col min="3590" max="3599" width="9.5" style="11" bestFit="1" customWidth="1"/>
    <col min="3600" max="3600" width="17.5" style="11" customWidth="1"/>
    <col min="3601" max="3842" width="8.875" style="11"/>
    <col min="3843" max="3843" width="27.375" style="11" customWidth="1"/>
    <col min="3844" max="3845" width="8.875" style="11" customWidth="1"/>
    <col min="3846" max="3855" width="9.5" style="11" bestFit="1" customWidth="1"/>
    <col min="3856" max="3856" width="17.5" style="11" customWidth="1"/>
    <col min="3857" max="4098" width="8.875" style="11"/>
    <col min="4099" max="4099" width="27.375" style="11" customWidth="1"/>
    <col min="4100" max="4101" width="8.875" style="11" customWidth="1"/>
    <col min="4102" max="4111" width="9.5" style="11" bestFit="1" customWidth="1"/>
    <col min="4112" max="4112" width="17.5" style="11" customWidth="1"/>
    <col min="4113" max="4354" width="8.875" style="11"/>
    <col min="4355" max="4355" width="27.375" style="11" customWidth="1"/>
    <col min="4356" max="4357" width="8.875" style="11" customWidth="1"/>
    <col min="4358" max="4367" width="9.5" style="11" bestFit="1" customWidth="1"/>
    <col min="4368" max="4368" width="17.5" style="11" customWidth="1"/>
    <col min="4369" max="4610" width="8.875" style="11"/>
    <col min="4611" max="4611" width="27.375" style="11" customWidth="1"/>
    <col min="4612" max="4613" width="8.875" style="11" customWidth="1"/>
    <col min="4614" max="4623" width="9.5" style="11" bestFit="1" customWidth="1"/>
    <col min="4624" max="4624" width="17.5" style="11" customWidth="1"/>
    <col min="4625" max="4866" width="8.875" style="11"/>
    <col min="4867" max="4867" width="27.375" style="11" customWidth="1"/>
    <col min="4868" max="4869" width="8.875" style="11" customWidth="1"/>
    <col min="4870" max="4879" width="9.5" style="11" bestFit="1" customWidth="1"/>
    <col min="4880" max="4880" width="17.5" style="11" customWidth="1"/>
    <col min="4881" max="5122" width="8.875" style="11"/>
    <col min="5123" max="5123" width="27.375" style="11" customWidth="1"/>
    <col min="5124" max="5125" width="8.875" style="11" customWidth="1"/>
    <col min="5126" max="5135" width="9.5" style="11" bestFit="1" customWidth="1"/>
    <col min="5136" max="5136" width="17.5" style="11" customWidth="1"/>
    <col min="5137" max="5378" width="8.875" style="11"/>
    <col min="5379" max="5379" width="27.375" style="11" customWidth="1"/>
    <col min="5380" max="5381" width="8.875" style="11" customWidth="1"/>
    <col min="5382" max="5391" width="9.5" style="11" bestFit="1" customWidth="1"/>
    <col min="5392" max="5392" width="17.5" style="11" customWidth="1"/>
    <col min="5393" max="5634" width="8.875" style="11"/>
    <col min="5635" max="5635" width="27.375" style="11" customWidth="1"/>
    <col min="5636" max="5637" width="8.875" style="11" customWidth="1"/>
    <col min="5638" max="5647" width="9.5" style="11" bestFit="1" customWidth="1"/>
    <col min="5648" max="5648" width="17.5" style="11" customWidth="1"/>
    <col min="5649" max="5890" width="8.875" style="11"/>
    <col min="5891" max="5891" width="27.375" style="11" customWidth="1"/>
    <col min="5892" max="5893" width="8.875" style="11" customWidth="1"/>
    <col min="5894" max="5903" width="9.5" style="11" bestFit="1" customWidth="1"/>
    <col min="5904" max="5904" width="17.5" style="11" customWidth="1"/>
    <col min="5905" max="6146" width="8.875" style="11"/>
    <col min="6147" max="6147" width="27.375" style="11" customWidth="1"/>
    <col min="6148" max="6149" width="8.875" style="11" customWidth="1"/>
    <col min="6150" max="6159" width="9.5" style="11" bestFit="1" customWidth="1"/>
    <col min="6160" max="6160" width="17.5" style="11" customWidth="1"/>
    <col min="6161" max="6402" width="8.875" style="11"/>
    <col min="6403" max="6403" width="27.375" style="11" customWidth="1"/>
    <col min="6404" max="6405" width="8.875" style="11" customWidth="1"/>
    <col min="6406" max="6415" width="9.5" style="11" bestFit="1" customWidth="1"/>
    <col min="6416" max="6416" width="17.5" style="11" customWidth="1"/>
    <col min="6417" max="6658" width="8.875" style="11"/>
    <col min="6659" max="6659" width="27.375" style="11" customWidth="1"/>
    <col min="6660" max="6661" width="8.875" style="11" customWidth="1"/>
    <col min="6662" max="6671" width="9.5" style="11" bestFit="1" customWidth="1"/>
    <col min="6672" max="6672" width="17.5" style="11" customWidth="1"/>
    <col min="6673" max="6914" width="8.875" style="11"/>
    <col min="6915" max="6915" width="27.375" style="11" customWidth="1"/>
    <col min="6916" max="6917" width="8.875" style="11" customWidth="1"/>
    <col min="6918" max="6927" width="9.5" style="11" bestFit="1" customWidth="1"/>
    <col min="6928" max="6928" width="17.5" style="11" customWidth="1"/>
    <col min="6929" max="7170" width="8.875" style="11"/>
    <col min="7171" max="7171" width="27.375" style="11" customWidth="1"/>
    <col min="7172" max="7173" width="8.875" style="11" customWidth="1"/>
    <col min="7174" max="7183" width="9.5" style="11" bestFit="1" customWidth="1"/>
    <col min="7184" max="7184" width="17.5" style="11" customWidth="1"/>
    <col min="7185" max="7426" width="8.875" style="11"/>
    <col min="7427" max="7427" width="27.375" style="11" customWidth="1"/>
    <col min="7428" max="7429" width="8.875" style="11" customWidth="1"/>
    <col min="7430" max="7439" width="9.5" style="11" bestFit="1" customWidth="1"/>
    <col min="7440" max="7440" width="17.5" style="11" customWidth="1"/>
    <col min="7441" max="7682" width="8.875" style="11"/>
    <col min="7683" max="7683" width="27.375" style="11" customWidth="1"/>
    <col min="7684" max="7685" width="8.875" style="11" customWidth="1"/>
    <col min="7686" max="7695" width="9.5" style="11" bestFit="1" customWidth="1"/>
    <col min="7696" max="7696" width="17.5" style="11" customWidth="1"/>
    <col min="7697" max="7938" width="8.875" style="11"/>
    <col min="7939" max="7939" width="27.375" style="11" customWidth="1"/>
    <col min="7940" max="7941" width="8.875" style="11" customWidth="1"/>
    <col min="7942" max="7951" width="9.5" style="11" bestFit="1" customWidth="1"/>
    <col min="7952" max="7952" width="17.5" style="11" customWidth="1"/>
    <col min="7953" max="8194" width="8.875" style="11"/>
    <col min="8195" max="8195" width="27.375" style="11" customWidth="1"/>
    <col min="8196" max="8197" width="8.875" style="11" customWidth="1"/>
    <col min="8198" max="8207" width="9.5" style="11" bestFit="1" customWidth="1"/>
    <col min="8208" max="8208" width="17.5" style="11" customWidth="1"/>
    <col min="8209" max="8450" width="8.875" style="11"/>
    <col min="8451" max="8451" width="27.375" style="11" customWidth="1"/>
    <col min="8452" max="8453" width="8.875" style="11" customWidth="1"/>
    <col min="8454" max="8463" width="9.5" style="11" bestFit="1" customWidth="1"/>
    <col min="8464" max="8464" width="17.5" style="11" customWidth="1"/>
    <col min="8465" max="8706" width="8.875" style="11"/>
    <col min="8707" max="8707" width="27.375" style="11" customWidth="1"/>
    <col min="8708" max="8709" width="8.875" style="11" customWidth="1"/>
    <col min="8710" max="8719" width="9.5" style="11" bestFit="1" customWidth="1"/>
    <col min="8720" max="8720" width="17.5" style="11" customWidth="1"/>
    <col min="8721" max="8962" width="8.875" style="11"/>
    <col min="8963" max="8963" width="27.375" style="11" customWidth="1"/>
    <col min="8964" max="8965" width="8.875" style="11" customWidth="1"/>
    <col min="8966" max="8975" width="9.5" style="11" bestFit="1" customWidth="1"/>
    <col min="8976" max="8976" width="17.5" style="11" customWidth="1"/>
    <col min="8977" max="9218" width="8.875" style="11"/>
    <col min="9219" max="9219" width="27.375" style="11" customWidth="1"/>
    <col min="9220" max="9221" width="8.875" style="11" customWidth="1"/>
    <col min="9222" max="9231" width="9.5" style="11" bestFit="1" customWidth="1"/>
    <col min="9232" max="9232" width="17.5" style="11" customWidth="1"/>
    <col min="9233" max="9474" width="8.875" style="11"/>
    <col min="9475" max="9475" width="27.375" style="11" customWidth="1"/>
    <col min="9476" max="9477" width="8.875" style="11" customWidth="1"/>
    <col min="9478" max="9487" width="9.5" style="11" bestFit="1" customWidth="1"/>
    <col min="9488" max="9488" width="17.5" style="11" customWidth="1"/>
    <col min="9489" max="9730" width="8.875" style="11"/>
    <col min="9731" max="9731" width="27.375" style="11" customWidth="1"/>
    <col min="9732" max="9733" width="8.875" style="11" customWidth="1"/>
    <col min="9734" max="9743" width="9.5" style="11" bestFit="1" customWidth="1"/>
    <col min="9744" max="9744" width="17.5" style="11" customWidth="1"/>
    <col min="9745" max="9986" width="8.875" style="11"/>
    <col min="9987" max="9987" width="27.375" style="11" customWidth="1"/>
    <col min="9988" max="9989" width="8.875" style="11" customWidth="1"/>
    <col min="9990" max="9999" width="9.5" style="11" bestFit="1" customWidth="1"/>
    <col min="10000" max="10000" width="17.5" style="11" customWidth="1"/>
    <col min="10001" max="10242" width="8.875" style="11"/>
    <col min="10243" max="10243" width="27.375" style="11" customWidth="1"/>
    <col min="10244" max="10245" width="8.875" style="11" customWidth="1"/>
    <col min="10246" max="10255" width="9.5" style="11" bestFit="1" customWidth="1"/>
    <col min="10256" max="10256" width="17.5" style="11" customWidth="1"/>
    <col min="10257" max="10498" width="8.875" style="11"/>
    <col min="10499" max="10499" width="27.375" style="11" customWidth="1"/>
    <col min="10500" max="10501" width="8.875" style="11" customWidth="1"/>
    <col min="10502" max="10511" width="9.5" style="11" bestFit="1" customWidth="1"/>
    <col min="10512" max="10512" width="17.5" style="11" customWidth="1"/>
    <col min="10513" max="10754" width="8.875" style="11"/>
    <col min="10755" max="10755" width="27.375" style="11" customWidth="1"/>
    <col min="10756" max="10757" width="8.875" style="11" customWidth="1"/>
    <col min="10758" max="10767" width="9.5" style="11" bestFit="1" customWidth="1"/>
    <col min="10768" max="10768" width="17.5" style="11" customWidth="1"/>
    <col min="10769" max="11010" width="8.875" style="11"/>
    <col min="11011" max="11011" width="27.375" style="11" customWidth="1"/>
    <col min="11012" max="11013" width="8.875" style="11" customWidth="1"/>
    <col min="11014" max="11023" width="9.5" style="11" bestFit="1" customWidth="1"/>
    <col min="11024" max="11024" width="17.5" style="11" customWidth="1"/>
    <col min="11025" max="11266" width="8.875" style="11"/>
    <col min="11267" max="11267" width="27.375" style="11" customWidth="1"/>
    <col min="11268" max="11269" width="8.875" style="11" customWidth="1"/>
    <col min="11270" max="11279" width="9.5" style="11" bestFit="1" customWidth="1"/>
    <col min="11280" max="11280" width="17.5" style="11" customWidth="1"/>
    <col min="11281" max="11522" width="8.875" style="11"/>
    <col min="11523" max="11523" width="27.375" style="11" customWidth="1"/>
    <col min="11524" max="11525" width="8.875" style="11" customWidth="1"/>
    <col min="11526" max="11535" width="9.5" style="11" bestFit="1" customWidth="1"/>
    <col min="11536" max="11536" width="17.5" style="11" customWidth="1"/>
    <col min="11537" max="11778" width="8.875" style="11"/>
    <col min="11779" max="11779" width="27.375" style="11" customWidth="1"/>
    <col min="11780" max="11781" width="8.875" style="11" customWidth="1"/>
    <col min="11782" max="11791" width="9.5" style="11" bestFit="1" customWidth="1"/>
    <col min="11792" max="11792" width="17.5" style="11" customWidth="1"/>
    <col min="11793" max="12034" width="8.875" style="11"/>
    <col min="12035" max="12035" width="27.375" style="11" customWidth="1"/>
    <col min="12036" max="12037" width="8.875" style="11" customWidth="1"/>
    <col min="12038" max="12047" width="9.5" style="11" bestFit="1" customWidth="1"/>
    <col min="12048" max="12048" width="17.5" style="11" customWidth="1"/>
    <col min="12049" max="12290" width="8.875" style="11"/>
    <col min="12291" max="12291" width="27.375" style="11" customWidth="1"/>
    <col min="12292" max="12293" width="8.875" style="11" customWidth="1"/>
    <col min="12294" max="12303" width="9.5" style="11" bestFit="1" customWidth="1"/>
    <col min="12304" max="12304" width="17.5" style="11" customWidth="1"/>
    <col min="12305" max="12546" width="8.875" style="11"/>
    <col min="12547" max="12547" width="27.375" style="11" customWidth="1"/>
    <col min="12548" max="12549" width="8.875" style="11" customWidth="1"/>
    <col min="12550" max="12559" width="9.5" style="11" bestFit="1" customWidth="1"/>
    <col min="12560" max="12560" width="17.5" style="11" customWidth="1"/>
    <col min="12561" max="12802" width="8.875" style="11"/>
    <col min="12803" max="12803" width="27.375" style="11" customWidth="1"/>
    <col min="12804" max="12805" width="8.875" style="11" customWidth="1"/>
    <col min="12806" max="12815" width="9.5" style="11" bestFit="1" customWidth="1"/>
    <col min="12816" max="12816" width="17.5" style="11" customWidth="1"/>
    <col min="12817" max="13058" width="8.875" style="11"/>
    <col min="13059" max="13059" width="27.375" style="11" customWidth="1"/>
    <col min="13060" max="13061" width="8.875" style="11" customWidth="1"/>
    <col min="13062" max="13071" width="9.5" style="11" bestFit="1" customWidth="1"/>
    <col min="13072" max="13072" width="17.5" style="11" customWidth="1"/>
    <col min="13073" max="13314" width="8.875" style="11"/>
    <col min="13315" max="13315" width="27.375" style="11" customWidth="1"/>
    <col min="13316" max="13317" width="8.875" style="11" customWidth="1"/>
    <col min="13318" max="13327" width="9.5" style="11" bestFit="1" customWidth="1"/>
    <col min="13328" max="13328" width="17.5" style="11" customWidth="1"/>
    <col min="13329" max="13570" width="8.875" style="11"/>
    <col min="13571" max="13571" width="27.375" style="11" customWidth="1"/>
    <col min="13572" max="13573" width="8.875" style="11" customWidth="1"/>
    <col min="13574" max="13583" width="9.5" style="11" bestFit="1" customWidth="1"/>
    <col min="13584" max="13584" width="17.5" style="11" customWidth="1"/>
    <col min="13585" max="13826" width="8.875" style="11"/>
    <col min="13827" max="13827" width="27.375" style="11" customWidth="1"/>
    <col min="13828" max="13829" width="8.875" style="11" customWidth="1"/>
    <col min="13830" max="13839" width="9.5" style="11" bestFit="1" customWidth="1"/>
    <col min="13840" max="13840" width="17.5" style="11" customWidth="1"/>
    <col min="13841" max="14082" width="8.875" style="11"/>
    <col min="14083" max="14083" width="27.375" style="11" customWidth="1"/>
    <col min="14084" max="14085" width="8.875" style="11" customWidth="1"/>
    <col min="14086" max="14095" width="9.5" style="11" bestFit="1" customWidth="1"/>
    <col min="14096" max="14096" width="17.5" style="11" customWidth="1"/>
    <col min="14097" max="14338" width="8.875" style="11"/>
    <col min="14339" max="14339" width="27.375" style="11" customWidth="1"/>
    <col min="14340" max="14341" width="8.875" style="11" customWidth="1"/>
    <col min="14342" max="14351" width="9.5" style="11" bestFit="1" customWidth="1"/>
    <col min="14352" max="14352" width="17.5" style="11" customWidth="1"/>
    <col min="14353" max="14594" width="8.875" style="11"/>
    <col min="14595" max="14595" width="27.375" style="11" customWidth="1"/>
    <col min="14596" max="14597" width="8.875" style="11" customWidth="1"/>
    <col min="14598" max="14607" width="9.5" style="11" bestFit="1" customWidth="1"/>
    <col min="14608" max="14608" width="17.5" style="11" customWidth="1"/>
    <col min="14609" max="14850" width="8.875" style="11"/>
    <col min="14851" max="14851" width="27.375" style="11" customWidth="1"/>
    <col min="14852" max="14853" width="8.875" style="11" customWidth="1"/>
    <col min="14854" max="14863" width="9.5" style="11" bestFit="1" customWidth="1"/>
    <col min="14864" max="14864" width="17.5" style="11" customWidth="1"/>
    <col min="14865" max="15106" width="8.875" style="11"/>
    <col min="15107" max="15107" width="27.375" style="11" customWidth="1"/>
    <col min="15108" max="15109" width="8.875" style="11" customWidth="1"/>
    <col min="15110" max="15119" width="9.5" style="11" bestFit="1" customWidth="1"/>
    <col min="15120" max="15120" width="17.5" style="11" customWidth="1"/>
    <col min="15121" max="15362" width="8.875" style="11"/>
    <col min="15363" max="15363" width="27.375" style="11" customWidth="1"/>
    <col min="15364" max="15365" width="8.875" style="11" customWidth="1"/>
    <col min="15366" max="15375" width="9.5" style="11" bestFit="1" customWidth="1"/>
    <col min="15376" max="15376" width="17.5" style="11" customWidth="1"/>
    <col min="15377" max="15618" width="8.875" style="11"/>
    <col min="15619" max="15619" width="27.375" style="11" customWidth="1"/>
    <col min="15620" max="15621" width="8.875" style="11" customWidth="1"/>
    <col min="15622" max="15631" width="9.5" style="11" bestFit="1" customWidth="1"/>
    <col min="15632" max="15632" width="17.5" style="11" customWidth="1"/>
    <col min="15633" max="15874" width="8.875" style="11"/>
    <col min="15875" max="15875" width="27.375" style="11" customWidth="1"/>
    <col min="15876" max="15877" width="8.875" style="11" customWidth="1"/>
    <col min="15878" max="15887" width="9.5" style="11" bestFit="1" customWidth="1"/>
    <col min="15888" max="15888" width="17.5" style="11" customWidth="1"/>
    <col min="15889" max="16130" width="8.875" style="11"/>
    <col min="16131" max="16131" width="27.375" style="11" customWidth="1"/>
    <col min="16132" max="16133" width="8.875" style="11" customWidth="1"/>
    <col min="16134" max="16143" width="9.5" style="11" bestFit="1" customWidth="1"/>
    <col min="16144" max="16144" width="17.5" style="11" customWidth="1"/>
    <col min="16145" max="16384" width="8.875" style="11"/>
  </cols>
  <sheetData>
    <row r="1" spans="2:17" ht="15" customHeight="1" x14ac:dyDescent="0.15">
      <c r="B1" s="91"/>
      <c r="C1" s="91"/>
      <c r="D1" s="91"/>
      <c r="E1" s="91"/>
      <c r="F1" s="91"/>
      <c r="G1" s="91"/>
      <c r="H1" s="91"/>
    </row>
    <row r="2" spans="2:17" ht="19.5" customHeight="1" x14ac:dyDescent="0.15">
      <c r="B2" s="92" t="s">
        <v>133</v>
      </c>
      <c r="C2" s="91"/>
      <c r="D2" s="91"/>
      <c r="E2" s="91"/>
      <c r="F2" s="91"/>
    </row>
    <row r="4" spans="2:17" s="14" customFormat="1" ht="18.600000000000001" customHeight="1" x14ac:dyDescent="0.15">
      <c r="B4" s="12" t="s">
        <v>6</v>
      </c>
      <c r="C4" s="117" t="s">
        <v>99</v>
      </c>
      <c r="D4" s="117"/>
      <c r="E4" s="117"/>
      <c r="F4" s="117"/>
      <c r="G4" s="117"/>
      <c r="H4" s="117"/>
      <c r="I4" s="11"/>
      <c r="J4" s="11"/>
      <c r="K4" s="13"/>
      <c r="L4" s="13"/>
      <c r="M4" s="13"/>
      <c r="N4" s="13"/>
    </row>
    <row r="5" spans="2:17" s="14" customFormat="1" ht="18.600000000000001" customHeight="1" x14ac:dyDescent="0.15">
      <c r="B5" s="113" t="s">
        <v>7</v>
      </c>
      <c r="C5" s="12" t="s">
        <v>8</v>
      </c>
      <c r="D5" s="117"/>
      <c r="E5" s="117"/>
      <c r="F5" s="117"/>
      <c r="G5" s="117"/>
      <c r="H5" s="117"/>
      <c r="I5" s="11"/>
      <c r="J5" s="11"/>
      <c r="K5" s="13"/>
      <c r="L5" s="13"/>
      <c r="M5" s="13"/>
    </row>
    <row r="6" spans="2:17" s="14" customFormat="1" ht="18.600000000000001" customHeight="1" x14ac:dyDescent="0.15">
      <c r="B6" s="114"/>
      <c r="C6" s="12" t="s">
        <v>9</v>
      </c>
      <c r="D6" s="116" t="s">
        <v>91</v>
      </c>
      <c r="E6" s="116"/>
      <c r="F6" s="15" t="s">
        <v>10</v>
      </c>
      <c r="G6" s="116" t="s">
        <v>92</v>
      </c>
      <c r="H6" s="116"/>
      <c r="I6" s="11"/>
      <c r="J6" s="11"/>
      <c r="K6" s="13"/>
      <c r="L6" s="13"/>
      <c r="M6" s="13"/>
    </row>
    <row r="7" spans="2:17" s="14" customFormat="1" ht="18.600000000000001" customHeight="1" x14ac:dyDescent="0.15">
      <c r="B7" s="115"/>
      <c r="C7" s="12" t="s">
        <v>90</v>
      </c>
      <c r="D7" s="118">
        <v>700</v>
      </c>
      <c r="E7" s="119"/>
      <c r="F7" s="16" t="s">
        <v>94</v>
      </c>
      <c r="G7" s="17"/>
      <c r="H7" s="18"/>
      <c r="I7" s="11"/>
      <c r="J7" s="11"/>
      <c r="K7" s="13"/>
      <c r="L7" s="13"/>
      <c r="M7" s="13"/>
      <c r="N7" s="13"/>
    </row>
    <row r="8" spans="2:17" ht="15" customHeight="1" x14ac:dyDescent="0.15">
      <c r="B8" s="19"/>
      <c r="C8" s="19"/>
      <c r="D8" s="20"/>
      <c r="E8" s="21"/>
      <c r="F8" s="22"/>
      <c r="G8" s="22"/>
      <c r="H8" s="22"/>
      <c r="I8" s="22"/>
      <c r="J8" s="22"/>
      <c r="K8" s="22"/>
      <c r="L8" s="23"/>
      <c r="M8" s="23"/>
      <c r="N8" s="23"/>
      <c r="O8" s="23"/>
    </row>
    <row r="9" spans="2:17" ht="15" customHeight="1" x14ac:dyDescent="0.15">
      <c r="B9" s="19"/>
      <c r="C9" s="19"/>
      <c r="D9" s="24"/>
      <c r="E9" s="22"/>
      <c r="F9" s="22"/>
      <c r="G9" s="22"/>
      <c r="H9" s="22"/>
      <c r="I9" s="22"/>
      <c r="J9" s="22"/>
      <c r="K9" s="22"/>
      <c r="L9" s="23"/>
      <c r="M9" s="23"/>
      <c r="N9" s="23"/>
      <c r="O9" s="23"/>
    </row>
    <row r="10" spans="2:17" ht="15" customHeight="1" x14ac:dyDescent="0.15">
      <c r="B10" s="25"/>
      <c r="C10" s="19"/>
      <c r="D10" s="24"/>
      <c r="E10" s="26"/>
      <c r="F10" s="27" t="s">
        <v>103</v>
      </c>
      <c r="G10" s="112"/>
      <c r="H10" s="28" t="s">
        <v>104</v>
      </c>
      <c r="I10" s="22"/>
      <c r="J10" s="22"/>
      <c r="O10" s="23"/>
    </row>
    <row r="11" spans="2:17" ht="15" customHeight="1" x14ac:dyDescent="0.15">
      <c r="B11" s="10" t="s">
        <v>39</v>
      </c>
      <c r="C11" s="10"/>
      <c r="D11" s="29" t="s">
        <v>50</v>
      </c>
      <c r="F11" s="30"/>
      <c r="G11" s="30"/>
      <c r="H11" s="30"/>
      <c r="I11" s="30"/>
      <c r="J11" s="30"/>
      <c r="K11" s="30"/>
      <c r="L11" s="23"/>
      <c r="M11" s="23"/>
      <c r="N11" s="23"/>
      <c r="O11" s="23"/>
    </row>
    <row r="12" spans="2:17" ht="15" customHeight="1" x14ac:dyDescent="0.15">
      <c r="B12" s="10"/>
      <c r="C12" s="10"/>
      <c r="D12" s="31" t="s">
        <v>11</v>
      </c>
      <c r="E12" s="31" t="s">
        <v>12</v>
      </c>
      <c r="F12" s="31" t="s">
        <v>13</v>
      </c>
      <c r="G12" s="31" t="s">
        <v>14</v>
      </c>
      <c r="H12" s="31" t="s">
        <v>15</v>
      </c>
      <c r="I12" s="31" t="s">
        <v>16</v>
      </c>
      <c r="J12" s="31" t="s">
        <v>17</v>
      </c>
      <c r="K12" s="31" t="s">
        <v>18</v>
      </c>
      <c r="L12" s="31" t="s">
        <v>19</v>
      </c>
      <c r="M12" s="31" t="s">
        <v>20</v>
      </c>
      <c r="N12" s="31" t="s">
        <v>21</v>
      </c>
      <c r="O12" s="31" t="s">
        <v>22</v>
      </c>
      <c r="P12" s="32" t="s">
        <v>42</v>
      </c>
      <c r="Q12" s="32" t="s">
        <v>40</v>
      </c>
    </row>
    <row r="13" spans="2:17" ht="15" customHeight="1" x14ac:dyDescent="0.15">
      <c r="B13" s="131" t="s">
        <v>43</v>
      </c>
      <c r="C13" s="132"/>
      <c r="D13" s="33"/>
      <c r="E13" s="33"/>
      <c r="F13" s="33"/>
      <c r="G13" s="33"/>
      <c r="H13" s="33"/>
      <c r="I13" s="33"/>
      <c r="J13" s="33"/>
      <c r="K13" s="33"/>
      <c r="L13" s="33"/>
      <c r="M13" s="33"/>
      <c r="N13" s="33"/>
      <c r="O13" s="33"/>
      <c r="P13" s="111">
        <f>SUM(D13:O13)</f>
        <v>0</v>
      </c>
      <c r="Q13" s="34" t="s">
        <v>41</v>
      </c>
    </row>
    <row r="14" spans="2:17" ht="15" customHeight="1" x14ac:dyDescent="0.15">
      <c r="B14" s="35"/>
      <c r="C14" s="35"/>
      <c r="D14" s="36"/>
      <c r="E14" s="36"/>
      <c r="F14" s="36"/>
      <c r="G14" s="36"/>
      <c r="H14" s="36"/>
      <c r="I14" s="36"/>
      <c r="J14" s="36"/>
      <c r="K14" s="36"/>
      <c r="L14" s="36"/>
      <c r="M14" s="36"/>
      <c r="N14" s="36"/>
      <c r="O14" s="36"/>
    </row>
    <row r="15" spans="2:17" ht="15" customHeight="1" x14ac:dyDescent="0.15">
      <c r="B15" s="25" t="s">
        <v>65</v>
      </c>
      <c r="C15" s="25"/>
      <c r="D15" s="24"/>
      <c r="E15" s="22"/>
      <c r="F15" s="22"/>
      <c r="G15" s="22"/>
      <c r="H15" s="22"/>
      <c r="I15" s="22"/>
      <c r="J15" s="22"/>
      <c r="K15" s="22"/>
      <c r="L15" s="23"/>
      <c r="M15" s="23"/>
      <c r="N15" s="23"/>
      <c r="O15" s="23"/>
    </row>
    <row r="16" spans="2:17" ht="15" customHeight="1" x14ac:dyDescent="0.15">
      <c r="D16" s="133"/>
      <c r="E16" s="134"/>
      <c r="F16" s="39"/>
      <c r="H16" s="133"/>
      <c r="I16" s="134"/>
      <c r="J16" s="39"/>
      <c r="K16" s="133"/>
      <c r="L16" s="133"/>
      <c r="M16" s="40"/>
    </row>
    <row r="17" spans="2:17" ht="15" customHeight="1" x14ac:dyDescent="0.15">
      <c r="B17" s="11" t="s">
        <v>44</v>
      </c>
      <c r="D17" s="41"/>
      <c r="E17" s="42"/>
      <c r="F17" s="43"/>
      <c r="G17" s="44"/>
      <c r="H17" s="41"/>
      <c r="I17" s="42"/>
      <c r="J17" s="43"/>
      <c r="K17" s="41"/>
      <c r="L17" s="41"/>
      <c r="M17" s="40"/>
    </row>
    <row r="18" spans="2:17" ht="15" customHeight="1" x14ac:dyDescent="0.15">
      <c r="B18" s="128" t="str">
        <f>B13</f>
        <v>A製品</v>
      </c>
      <c r="C18" s="45" t="s">
        <v>45</v>
      </c>
      <c r="D18" s="126"/>
      <c r="E18" s="127"/>
      <c r="F18" s="46" t="s">
        <v>68</v>
      </c>
      <c r="G18" s="47" t="s">
        <v>71</v>
      </c>
      <c r="H18" s="48" t="s">
        <v>73</v>
      </c>
      <c r="I18" s="49"/>
      <c r="J18" s="110" t="str">
        <f>Q13</f>
        <v>個</v>
      </c>
      <c r="K18" s="122" t="s">
        <v>47</v>
      </c>
      <c r="L18" s="123"/>
      <c r="M18" s="120" t="s">
        <v>48</v>
      </c>
      <c r="N18" s="121"/>
    </row>
    <row r="19" spans="2:17" ht="15" customHeight="1" x14ac:dyDescent="0.15">
      <c r="B19" s="129"/>
      <c r="C19" s="45" t="s">
        <v>45</v>
      </c>
      <c r="D19" s="126"/>
      <c r="E19" s="127"/>
      <c r="F19" s="46" t="s">
        <v>68</v>
      </c>
      <c r="G19" s="47" t="s">
        <v>72</v>
      </c>
      <c r="H19" s="48" t="s">
        <v>73</v>
      </c>
      <c r="I19" s="49"/>
      <c r="J19" s="110" t="str">
        <f>Q13</f>
        <v>個</v>
      </c>
      <c r="K19" s="122" t="s">
        <v>47</v>
      </c>
      <c r="L19" s="123"/>
      <c r="M19" s="120" t="s">
        <v>31</v>
      </c>
      <c r="N19" s="121"/>
    </row>
    <row r="20" spans="2:17" ht="15" customHeight="1" x14ac:dyDescent="0.15">
      <c r="B20" s="130"/>
      <c r="C20" s="48" t="s">
        <v>46</v>
      </c>
      <c r="D20" s="126"/>
      <c r="E20" s="127"/>
      <c r="F20" s="46" t="s">
        <v>69</v>
      </c>
      <c r="G20" s="47" t="s">
        <v>70</v>
      </c>
      <c r="H20" s="48" t="s">
        <v>73</v>
      </c>
      <c r="I20" s="49"/>
      <c r="J20" s="110" t="str">
        <f>Q13</f>
        <v>個</v>
      </c>
      <c r="K20" s="37"/>
      <c r="L20" s="37"/>
      <c r="M20" s="40"/>
    </row>
    <row r="21" spans="2:17" ht="15" customHeight="1" x14ac:dyDescent="0.15">
      <c r="B21" s="50"/>
      <c r="C21" s="51"/>
      <c r="D21" s="52"/>
      <c r="E21" s="17"/>
      <c r="F21" s="53"/>
      <c r="G21" s="53"/>
      <c r="H21" s="53"/>
      <c r="I21" s="54"/>
      <c r="J21" s="55"/>
      <c r="K21" s="37"/>
      <c r="L21" s="37"/>
      <c r="M21" s="40"/>
    </row>
    <row r="22" spans="2:17" ht="15" customHeight="1" x14ac:dyDescent="0.15">
      <c r="B22" s="50"/>
      <c r="D22" s="31" t="s">
        <v>11</v>
      </c>
      <c r="E22" s="31" t="s">
        <v>12</v>
      </c>
      <c r="F22" s="31" t="s">
        <v>13</v>
      </c>
      <c r="G22" s="31" t="s">
        <v>14</v>
      </c>
      <c r="H22" s="31" t="s">
        <v>15</v>
      </c>
      <c r="I22" s="31" t="s">
        <v>16</v>
      </c>
      <c r="J22" s="31" t="s">
        <v>17</v>
      </c>
      <c r="K22" s="31" t="s">
        <v>18</v>
      </c>
      <c r="L22" s="31" t="s">
        <v>19</v>
      </c>
      <c r="M22" s="31" t="s">
        <v>20</v>
      </c>
      <c r="N22" s="31" t="s">
        <v>21</v>
      </c>
      <c r="O22" s="31" t="s">
        <v>22</v>
      </c>
      <c r="P22" s="32" t="s">
        <v>23</v>
      </c>
      <c r="Q22" s="32" t="s">
        <v>40</v>
      </c>
    </row>
    <row r="23" spans="2:17" ht="15" customHeight="1" x14ac:dyDescent="0.15">
      <c r="B23" s="93" t="str">
        <f>M18</f>
        <v>軽油</v>
      </c>
      <c r="C23" s="56" t="s">
        <v>49</v>
      </c>
      <c r="D23" s="109" t="str">
        <f>IF($D$18="","",D13*$D$18/$I$18)</f>
        <v/>
      </c>
      <c r="E23" s="109" t="str">
        <f t="shared" ref="E23:O23" si="0">IF($D$18="","",E13*$D$18/$I$18)</f>
        <v/>
      </c>
      <c r="F23" s="109" t="str">
        <f t="shared" si="0"/>
        <v/>
      </c>
      <c r="G23" s="109" t="str">
        <f t="shared" si="0"/>
        <v/>
      </c>
      <c r="H23" s="109" t="str">
        <f t="shared" si="0"/>
        <v/>
      </c>
      <c r="I23" s="109" t="str">
        <f t="shared" si="0"/>
        <v/>
      </c>
      <c r="J23" s="109" t="str">
        <f t="shared" si="0"/>
        <v/>
      </c>
      <c r="K23" s="109" t="str">
        <f t="shared" si="0"/>
        <v/>
      </c>
      <c r="L23" s="109" t="str">
        <f t="shared" si="0"/>
        <v/>
      </c>
      <c r="M23" s="109" t="str">
        <f t="shared" si="0"/>
        <v/>
      </c>
      <c r="N23" s="109" t="str">
        <f t="shared" si="0"/>
        <v/>
      </c>
      <c r="O23" s="109" t="str">
        <f t="shared" si="0"/>
        <v/>
      </c>
      <c r="P23" s="109">
        <f>SUM(D23:O23)</f>
        <v>0</v>
      </c>
      <c r="Q23" s="107" t="str">
        <f>G18</f>
        <v>L</v>
      </c>
    </row>
    <row r="24" spans="2:17" ht="15" customHeight="1" x14ac:dyDescent="0.15">
      <c r="B24" s="93" t="str">
        <f>M19</f>
        <v>天然ガス</v>
      </c>
      <c r="C24" s="56" t="s">
        <v>49</v>
      </c>
      <c r="D24" s="109" t="str">
        <f>IF($D$19="","",D13*$D$19/$I$19)</f>
        <v/>
      </c>
      <c r="E24" s="109" t="str">
        <f t="shared" ref="E24:O24" si="1">IF($D$19="","",E13*$D$19/$I$19)</f>
        <v/>
      </c>
      <c r="F24" s="109" t="str">
        <f t="shared" si="1"/>
        <v/>
      </c>
      <c r="G24" s="109" t="str">
        <f t="shared" si="1"/>
        <v/>
      </c>
      <c r="H24" s="109" t="str">
        <f t="shared" si="1"/>
        <v/>
      </c>
      <c r="I24" s="109" t="str">
        <f t="shared" si="1"/>
        <v/>
      </c>
      <c r="J24" s="109" t="str">
        <f t="shared" si="1"/>
        <v/>
      </c>
      <c r="K24" s="109" t="str">
        <f t="shared" si="1"/>
        <v/>
      </c>
      <c r="L24" s="109" t="str">
        <f t="shared" si="1"/>
        <v/>
      </c>
      <c r="M24" s="109" t="str">
        <f t="shared" si="1"/>
        <v/>
      </c>
      <c r="N24" s="109" t="str">
        <f t="shared" si="1"/>
        <v/>
      </c>
      <c r="O24" s="109" t="str">
        <f t="shared" si="1"/>
        <v/>
      </c>
      <c r="P24" s="109">
        <f t="shared" ref="P24:P25" si="2">SUM(D24:O24)</f>
        <v>0</v>
      </c>
      <c r="Q24" s="108" t="str">
        <f>G19</f>
        <v>Nm3</v>
      </c>
    </row>
    <row r="25" spans="2:17" ht="15" customHeight="1" x14ac:dyDescent="0.15">
      <c r="B25" s="93" t="s">
        <v>74</v>
      </c>
      <c r="C25" s="56" t="s">
        <v>75</v>
      </c>
      <c r="D25" s="109" t="str">
        <f>IF($D$20="","",D13*$D$20/$I$20/1000)</f>
        <v/>
      </c>
      <c r="E25" s="109" t="str">
        <f t="shared" ref="E25:O25" si="3">IF($D$20="","",E13*$D$20/$I$20/1000)</f>
        <v/>
      </c>
      <c r="F25" s="109" t="str">
        <f t="shared" si="3"/>
        <v/>
      </c>
      <c r="G25" s="109" t="str">
        <f t="shared" si="3"/>
        <v/>
      </c>
      <c r="H25" s="109" t="str">
        <f t="shared" si="3"/>
        <v/>
      </c>
      <c r="I25" s="109" t="str">
        <f t="shared" si="3"/>
        <v/>
      </c>
      <c r="J25" s="109" t="str">
        <f t="shared" si="3"/>
        <v/>
      </c>
      <c r="K25" s="109" t="str">
        <f t="shared" si="3"/>
        <v/>
      </c>
      <c r="L25" s="109" t="str">
        <f t="shared" si="3"/>
        <v/>
      </c>
      <c r="M25" s="109" t="str">
        <f t="shared" si="3"/>
        <v/>
      </c>
      <c r="N25" s="109" t="str">
        <f t="shared" si="3"/>
        <v/>
      </c>
      <c r="O25" s="109" t="str">
        <f t="shared" si="3"/>
        <v/>
      </c>
      <c r="P25" s="109">
        <f t="shared" si="2"/>
        <v>0</v>
      </c>
      <c r="Q25" s="32" t="s">
        <v>36</v>
      </c>
    </row>
    <row r="26" spans="2:17" ht="15" customHeight="1" x14ac:dyDescent="0.15">
      <c r="B26" s="57"/>
      <c r="C26" s="25"/>
      <c r="D26" s="36"/>
      <c r="E26" s="36"/>
      <c r="F26" s="36"/>
      <c r="G26" s="36"/>
      <c r="H26" s="36"/>
      <c r="I26" s="36"/>
      <c r="J26" s="36"/>
      <c r="K26" s="36"/>
      <c r="L26" s="36"/>
      <c r="M26" s="36"/>
      <c r="N26" s="36"/>
      <c r="O26" s="36"/>
    </row>
    <row r="27" spans="2:17" ht="15" customHeight="1" x14ac:dyDescent="0.15">
      <c r="B27" s="25" t="s">
        <v>66</v>
      </c>
      <c r="C27" s="25"/>
      <c r="D27" s="36"/>
      <c r="E27" s="36"/>
      <c r="F27" s="36"/>
      <c r="G27" s="36"/>
      <c r="H27" s="36"/>
      <c r="I27" s="36"/>
      <c r="J27" s="36"/>
      <c r="K27" s="36"/>
      <c r="L27" s="36"/>
      <c r="M27" s="36"/>
      <c r="N27" s="36"/>
      <c r="O27" s="36"/>
    </row>
    <row r="28" spans="2:17" ht="15" customHeight="1" x14ac:dyDescent="0.15">
      <c r="B28" s="25"/>
      <c r="C28" s="25"/>
      <c r="D28" s="36"/>
      <c r="E28" s="36"/>
      <c r="F28" s="36"/>
      <c r="G28" s="36"/>
      <c r="H28" s="36"/>
      <c r="I28" s="36"/>
      <c r="J28" s="36"/>
      <c r="K28" s="36"/>
      <c r="L28" s="36"/>
      <c r="M28" s="36"/>
      <c r="N28" s="36"/>
      <c r="O28" s="36"/>
    </row>
    <row r="29" spans="2:17" ht="15" customHeight="1" x14ac:dyDescent="0.15">
      <c r="B29" s="11" t="s">
        <v>44</v>
      </c>
      <c r="D29" s="41"/>
      <c r="E29" s="42"/>
      <c r="F29" s="43"/>
      <c r="G29" s="44"/>
      <c r="H29" s="41"/>
      <c r="I29" s="42"/>
      <c r="J29" s="43"/>
      <c r="K29" s="41"/>
      <c r="L29" s="41"/>
      <c r="M29" s="40"/>
    </row>
    <row r="30" spans="2:17" ht="15" customHeight="1" x14ac:dyDescent="0.15">
      <c r="B30" s="128" t="str">
        <f>B13</f>
        <v>A製品</v>
      </c>
      <c r="C30" s="45" t="s">
        <v>45</v>
      </c>
      <c r="D30" s="124"/>
      <c r="E30" s="125"/>
      <c r="F30" s="46" t="s">
        <v>68</v>
      </c>
      <c r="G30" s="47" t="s">
        <v>71</v>
      </c>
      <c r="H30" s="48" t="s">
        <v>73</v>
      </c>
      <c r="I30" s="49"/>
      <c r="J30" s="110" t="str">
        <f>$Q$13</f>
        <v>個</v>
      </c>
      <c r="K30" s="122" t="s">
        <v>47</v>
      </c>
      <c r="L30" s="123"/>
      <c r="M30" s="120" t="s">
        <v>48</v>
      </c>
      <c r="N30" s="121"/>
    </row>
    <row r="31" spans="2:17" ht="15" customHeight="1" x14ac:dyDescent="0.15">
      <c r="B31" s="129"/>
      <c r="C31" s="45" t="s">
        <v>45</v>
      </c>
      <c r="D31" s="124"/>
      <c r="E31" s="125"/>
      <c r="F31" s="46" t="s">
        <v>68</v>
      </c>
      <c r="G31" s="47" t="s">
        <v>72</v>
      </c>
      <c r="H31" s="48" t="s">
        <v>73</v>
      </c>
      <c r="I31" s="49"/>
      <c r="J31" s="110" t="str">
        <f t="shared" ref="J31:J32" si="4">$Q$13</f>
        <v>個</v>
      </c>
      <c r="K31" s="122" t="s">
        <v>47</v>
      </c>
      <c r="L31" s="123"/>
      <c r="M31" s="120" t="s">
        <v>31</v>
      </c>
      <c r="N31" s="121"/>
    </row>
    <row r="32" spans="2:17" ht="15" customHeight="1" x14ac:dyDescent="0.15">
      <c r="B32" s="130"/>
      <c r="C32" s="48" t="s">
        <v>46</v>
      </c>
      <c r="D32" s="124"/>
      <c r="E32" s="125"/>
      <c r="F32" s="46" t="s">
        <v>69</v>
      </c>
      <c r="G32" s="47" t="s">
        <v>70</v>
      </c>
      <c r="H32" s="48" t="s">
        <v>73</v>
      </c>
      <c r="I32" s="49"/>
      <c r="J32" s="110" t="str">
        <f t="shared" si="4"/>
        <v>個</v>
      </c>
      <c r="K32" s="37"/>
      <c r="L32" s="37"/>
      <c r="M32" s="40"/>
    </row>
    <row r="33" spans="2:17" ht="15" customHeight="1" x14ac:dyDescent="0.15">
      <c r="B33" s="50"/>
      <c r="C33" s="51"/>
      <c r="D33" s="52"/>
      <c r="E33" s="17"/>
      <c r="F33" s="53"/>
      <c r="G33" s="53"/>
      <c r="H33" s="53"/>
      <c r="I33" s="54"/>
      <c r="J33" s="55"/>
      <c r="K33" s="37"/>
      <c r="L33" s="37"/>
      <c r="M33" s="40"/>
    </row>
    <row r="34" spans="2:17" ht="15" customHeight="1" x14ac:dyDescent="0.15">
      <c r="B34" s="50"/>
      <c r="D34" s="31" t="s">
        <v>11</v>
      </c>
      <c r="E34" s="31" t="s">
        <v>12</v>
      </c>
      <c r="F34" s="31" t="s">
        <v>13</v>
      </c>
      <c r="G34" s="31" t="s">
        <v>14</v>
      </c>
      <c r="H34" s="31" t="s">
        <v>15</v>
      </c>
      <c r="I34" s="31" t="s">
        <v>16</v>
      </c>
      <c r="J34" s="31" t="s">
        <v>17</v>
      </c>
      <c r="K34" s="31" t="s">
        <v>18</v>
      </c>
      <c r="L34" s="31" t="s">
        <v>19</v>
      </c>
      <c r="M34" s="31" t="s">
        <v>20</v>
      </c>
      <c r="N34" s="31" t="s">
        <v>21</v>
      </c>
      <c r="O34" s="31" t="s">
        <v>22</v>
      </c>
      <c r="P34" s="32" t="s">
        <v>23</v>
      </c>
      <c r="Q34" s="32" t="s">
        <v>40</v>
      </c>
    </row>
    <row r="35" spans="2:17" ht="15" customHeight="1" x14ac:dyDescent="0.15">
      <c r="B35" s="93" t="str">
        <f>M30</f>
        <v>軽油</v>
      </c>
      <c r="C35" s="56" t="s">
        <v>49</v>
      </c>
      <c r="D35" s="106" t="str">
        <f>IF($D$30="","",D13*$D$30/$I$30)</f>
        <v/>
      </c>
      <c r="E35" s="106" t="str">
        <f t="shared" ref="E35:O35" si="5">IF($D$30="","",E13*$D$30/$I$30)</f>
        <v/>
      </c>
      <c r="F35" s="106" t="str">
        <f t="shared" si="5"/>
        <v/>
      </c>
      <c r="G35" s="106" t="str">
        <f t="shared" si="5"/>
        <v/>
      </c>
      <c r="H35" s="106" t="str">
        <f t="shared" si="5"/>
        <v/>
      </c>
      <c r="I35" s="106" t="str">
        <f t="shared" si="5"/>
        <v/>
      </c>
      <c r="J35" s="106" t="str">
        <f t="shared" si="5"/>
        <v/>
      </c>
      <c r="K35" s="106" t="str">
        <f t="shared" si="5"/>
        <v/>
      </c>
      <c r="L35" s="106" t="str">
        <f t="shared" si="5"/>
        <v/>
      </c>
      <c r="M35" s="106" t="str">
        <f t="shared" si="5"/>
        <v/>
      </c>
      <c r="N35" s="106" t="str">
        <f t="shared" si="5"/>
        <v/>
      </c>
      <c r="O35" s="106" t="str">
        <f t="shared" si="5"/>
        <v/>
      </c>
      <c r="P35" s="106">
        <f>SUM(D35:O35)</f>
        <v>0</v>
      </c>
      <c r="Q35" s="107" t="str">
        <f>G30</f>
        <v>L</v>
      </c>
    </row>
    <row r="36" spans="2:17" ht="15" customHeight="1" x14ac:dyDescent="0.15">
      <c r="B36" s="93" t="str">
        <f>M31</f>
        <v>天然ガス</v>
      </c>
      <c r="C36" s="56" t="s">
        <v>49</v>
      </c>
      <c r="D36" s="106" t="str">
        <f>IF($D$31="","",D13*$D$31/$I$31)</f>
        <v/>
      </c>
      <c r="E36" s="106" t="str">
        <f t="shared" ref="E36:N36" si="6">IF($D$31="","",E13*$D$31/$I$31)</f>
        <v/>
      </c>
      <c r="F36" s="106" t="str">
        <f t="shared" si="6"/>
        <v/>
      </c>
      <c r="G36" s="106" t="str">
        <f t="shared" si="6"/>
        <v/>
      </c>
      <c r="H36" s="106" t="str">
        <f t="shared" si="6"/>
        <v/>
      </c>
      <c r="I36" s="106" t="str">
        <f t="shared" si="6"/>
        <v/>
      </c>
      <c r="J36" s="106" t="str">
        <f t="shared" si="6"/>
        <v/>
      </c>
      <c r="K36" s="106" t="str">
        <f t="shared" si="6"/>
        <v/>
      </c>
      <c r="L36" s="106" t="str">
        <f t="shared" si="6"/>
        <v/>
      </c>
      <c r="M36" s="106" t="str">
        <f t="shared" si="6"/>
        <v/>
      </c>
      <c r="N36" s="106" t="str">
        <f t="shared" si="6"/>
        <v/>
      </c>
      <c r="O36" s="106" t="str">
        <f>IF($D$31="","",O13*$D$31/$I$31)</f>
        <v/>
      </c>
      <c r="P36" s="106">
        <f>SUM(D36:O36)</f>
        <v>0</v>
      </c>
      <c r="Q36" s="108" t="str">
        <f>G31</f>
        <v>Nm3</v>
      </c>
    </row>
    <row r="37" spans="2:17" ht="15" customHeight="1" x14ac:dyDescent="0.15">
      <c r="B37" s="93" t="s">
        <v>74</v>
      </c>
      <c r="C37" s="56" t="s">
        <v>75</v>
      </c>
      <c r="D37" s="106" t="str">
        <f>IF($D$32="","",D13*$D$32/$I$32/1000)</f>
        <v/>
      </c>
      <c r="E37" s="106" t="str">
        <f t="shared" ref="E37:N37" si="7">IF($D$32="","",E13*$D$32/$I$32/1000)</f>
        <v/>
      </c>
      <c r="F37" s="106" t="str">
        <f t="shared" si="7"/>
        <v/>
      </c>
      <c r="G37" s="106" t="str">
        <f t="shared" si="7"/>
        <v/>
      </c>
      <c r="H37" s="106" t="str">
        <f t="shared" si="7"/>
        <v/>
      </c>
      <c r="I37" s="106" t="str">
        <f t="shared" si="7"/>
        <v/>
      </c>
      <c r="J37" s="106" t="str">
        <f t="shared" si="7"/>
        <v/>
      </c>
      <c r="K37" s="106" t="str">
        <f t="shared" si="7"/>
        <v/>
      </c>
      <c r="L37" s="106" t="str">
        <f t="shared" si="7"/>
        <v/>
      </c>
      <c r="M37" s="106" t="str">
        <f t="shared" si="7"/>
        <v/>
      </c>
      <c r="N37" s="106" t="str">
        <f t="shared" si="7"/>
        <v/>
      </c>
      <c r="O37" s="106" t="str">
        <f>IF($D$32="","",O13*$D$32/$I$32/1000)</f>
        <v/>
      </c>
      <c r="P37" s="106">
        <f>SUM(D37:O37)</f>
        <v>0</v>
      </c>
      <c r="Q37" s="32" t="s">
        <v>36</v>
      </c>
    </row>
    <row r="38" spans="2:17" ht="15" customHeight="1" x14ac:dyDescent="0.15">
      <c r="B38" s="38"/>
      <c r="C38" s="38"/>
      <c r="D38" s="14"/>
      <c r="E38" s="14"/>
      <c r="F38" s="14"/>
      <c r="G38" s="14"/>
      <c r="H38" s="14"/>
      <c r="I38" s="14"/>
      <c r="J38" s="14"/>
      <c r="K38" s="14"/>
      <c r="L38" s="14"/>
      <c r="M38" s="14"/>
      <c r="N38" s="14"/>
      <c r="O38" s="14"/>
      <c r="P38" s="14"/>
    </row>
    <row r="39" spans="2:17" ht="15" customHeight="1" x14ac:dyDescent="0.15">
      <c r="B39" s="58" t="s">
        <v>4</v>
      </c>
      <c r="C39" s="14"/>
      <c r="D39" s="14"/>
      <c r="E39" s="59" t="s">
        <v>96</v>
      </c>
      <c r="F39" s="14"/>
      <c r="G39" s="14"/>
      <c r="H39" s="14"/>
      <c r="J39" s="59"/>
      <c r="K39" s="14"/>
      <c r="L39" s="59"/>
      <c r="M39" s="14"/>
      <c r="N39" s="14"/>
      <c r="O39" s="14"/>
      <c r="P39" s="14"/>
    </row>
    <row r="40" spans="2:17" ht="15" customHeight="1" x14ac:dyDescent="0.15">
      <c r="B40" s="14"/>
      <c r="C40" s="14" t="s">
        <v>56</v>
      </c>
      <c r="E40" s="14"/>
      <c r="F40" s="14" t="s">
        <v>57</v>
      </c>
      <c r="G40" s="14"/>
      <c r="H40" s="14"/>
      <c r="J40" s="14"/>
      <c r="K40" s="14"/>
      <c r="L40" s="14"/>
      <c r="M40" s="14"/>
      <c r="N40" s="14"/>
      <c r="O40" s="14"/>
      <c r="P40" s="104">
        <f>P42*I43+P45*I46+P48*I49</f>
        <v>0</v>
      </c>
    </row>
    <row r="41" spans="2:17" ht="15" customHeight="1" x14ac:dyDescent="0.15">
      <c r="B41" s="14"/>
      <c r="C41" s="14"/>
      <c r="D41" s="14"/>
      <c r="E41" s="14"/>
      <c r="F41" s="14"/>
      <c r="G41" s="14"/>
      <c r="H41" s="14"/>
      <c r="I41" s="14"/>
      <c r="J41" s="14"/>
      <c r="K41" s="14"/>
      <c r="L41" s="14"/>
      <c r="M41" s="14"/>
      <c r="N41" s="14"/>
      <c r="O41" s="14"/>
      <c r="P41" s="60"/>
    </row>
    <row r="42" spans="2:17" ht="15" customHeight="1" x14ac:dyDescent="0.15">
      <c r="B42" s="38" t="s">
        <v>51</v>
      </c>
      <c r="C42" s="38"/>
      <c r="D42" s="94" t="str">
        <f>M18</f>
        <v>軽油</v>
      </c>
      <c r="E42" s="14" t="s">
        <v>53</v>
      </c>
      <c r="F42" s="14"/>
      <c r="G42" s="14"/>
      <c r="H42" s="14"/>
      <c r="I42" s="101" t="str">
        <f>Q23</f>
        <v>L</v>
      </c>
      <c r="J42" s="14" t="s">
        <v>37</v>
      </c>
      <c r="K42" s="14" t="s">
        <v>54</v>
      </c>
      <c r="L42" s="14"/>
      <c r="M42" s="14"/>
      <c r="N42" s="14"/>
      <c r="O42" s="14"/>
      <c r="P42" s="104">
        <f>P23</f>
        <v>0</v>
      </c>
    </row>
    <row r="43" spans="2:17" ht="15" customHeight="1" x14ac:dyDescent="0.15">
      <c r="B43" s="38" t="s">
        <v>52</v>
      </c>
      <c r="C43" s="38"/>
      <c r="D43" s="94" t="str">
        <f>M18</f>
        <v>軽油</v>
      </c>
      <c r="E43" s="14" t="s">
        <v>55</v>
      </c>
      <c r="F43" s="14"/>
      <c r="G43" s="61" t="s">
        <v>38</v>
      </c>
      <c r="H43" s="100" t="str">
        <f>I42</f>
        <v>L</v>
      </c>
      <c r="I43" s="62"/>
      <c r="J43" s="38" t="s">
        <v>76</v>
      </c>
      <c r="K43" s="139"/>
      <c r="L43" s="140"/>
      <c r="M43" s="140"/>
      <c r="N43" s="141"/>
      <c r="O43" s="14"/>
      <c r="P43" s="63"/>
    </row>
    <row r="44" spans="2:17" ht="15" customHeight="1" x14ac:dyDescent="0.15">
      <c r="B44" s="38"/>
      <c r="C44" s="38"/>
      <c r="D44" s="64"/>
      <c r="E44" s="14"/>
      <c r="F44" s="14"/>
      <c r="G44" s="38"/>
      <c r="H44" s="14"/>
      <c r="I44" s="65"/>
      <c r="J44" s="38"/>
      <c r="K44" s="66"/>
      <c r="L44" s="66"/>
      <c r="M44" s="66"/>
      <c r="N44" s="66"/>
      <c r="O44" s="14"/>
      <c r="P44" s="67"/>
    </row>
    <row r="45" spans="2:17" ht="15" customHeight="1" x14ac:dyDescent="0.15">
      <c r="B45" s="38" t="s">
        <v>58</v>
      </c>
      <c r="C45" s="38"/>
      <c r="D45" s="94" t="str">
        <f>M19</f>
        <v>天然ガス</v>
      </c>
      <c r="E45" s="14" t="s">
        <v>53</v>
      </c>
      <c r="F45" s="14"/>
      <c r="G45" s="14"/>
      <c r="H45" s="14"/>
      <c r="I45" s="102" t="str">
        <f>Q24</f>
        <v>Nm3</v>
      </c>
      <c r="J45" s="14" t="s">
        <v>37</v>
      </c>
      <c r="K45" s="14" t="s">
        <v>54</v>
      </c>
      <c r="L45" s="14"/>
      <c r="M45" s="14"/>
      <c r="N45" s="14"/>
      <c r="O45" s="14"/>
      <c r="P45" s="104">
        <f>P24</f>
        <v>0</v>
      </c>
    </row>
    <row r="46" spans="2:17" ht="15" customHeight="1" x14ac:dyDescent="0.15">
      <c r="B46" s="38" t="s">
        <v>59</v>
      </c>
      <c r="C46" s="38"/>
      <c r="D46" s="94" t="str">
        <f>M19</f>
        <v>天然ガス</v>
      </c>
      <c r="E46" s="14" t="s">
        <v>55</v>
      </c>
      <c r="F46" s="14"/>
      <c r="G46" s="61" t="s">
        <v>38</v>
      </c>
      <c r="H46" s="103" t="str">
        <f>I45</f>
        <v>Nm3</v>
      </c>
      <c r="I46" s="62"/>
      <c r="J46" s="38" t="s">
        <v>76</v>
      </c>
      <c r="K46" s="139"/>
      <c r="L46" s="140"/>
      <c r="M46" s="140"/>
      <c r="N46" s="141"/>
      <c r="O46" s="14"/>
      <c r="P46" s="63"/>
    </row>
    <row r="47" spans="2:17" ht="15" customHeight="1" x14ac:dyDescent="0.15">
      <c r="B47" s="38"/>
      <c r="C47" s="38"/>
      <c r="D47" s="64"/>
      <c r="E47" s="14"/>
      <c r="F47" s="14"/>
      <c r="G47" s="38"/>
      <c r="H47" s="14"/>
      <c r="I47" s="68"/>
      <c r="J47" s="38"/>
      <c r="K47" s="66"/>
      <c r="L47" s="66"/>
      <c r="M47" s="66"/>
      <c r="N47" s="66"/>
      <c r="O47" s="14"/>
      <c r="P47" s="67"/>
    </row>
    <row r="48" spans="2:17" ht="15" customHeight="1" x14ac:dyDescent="0.15">
      <c r="B48" s="38" t="s">
        <v>33</v>
      </c>
      <c r="C48" s="38"/>
      <c r="D48" s="64" t="s">
        <v>32</v>
      </c>
      <c r="E48" s="14"/>
      <c r="F48" s="14"/>
      <c r="G48" s="14"/>
      <c r="H48" s="14"/>
      <c r="I48" s="14" t="s">
        <v>28</v>
      </c>
      <c r="J48" s="14"/>
      <c r="K48" s="14"/>
      <c r="L48" s="14"/>
      <c r="M48" s="14"/>
      <c r="N48" s="14"/>
      <c r="O48" s="14"/>
      <c r="P48" s="104">
        <f>P25</f>
        <v>0</v>
      </c>
    </row>
    <row r="49" spans="2:17" ht="15" customHeight="1" x14ac:dyDescent="0.15">
      <c r="B49" s="38" t="s">
        <v>29</v>
      </c>
      <c r="C49" s="38"/>
      <c r="D49" s="64" t="s">
        <v>67</v>
      </c>
      <c r="E49" s="14"/>
      <c r="F49" s="14"/>
      <c r="G49" s="14" t="s">
        <v>30</v>
      </c>
      <c r="H49" s="14"/>
      <c r="I49" s="62"/>
      <c r="J49" s="38" t="s">
        <v>76</v>
      </c>
      <c r="K49" s="139"/>
      <c r="L49" s="140"/>
      <c r="M49" s="140"/>
      <c r="N49" s="141"/>
      <c r="O49" s="38"/>
      <c r="P49" s="14"/>
    </row>
    <row r="50" spans="2:17" ht="15" customHeight="1" x14ac:dyDescent="0.15">
      <c r="B50" s="14"/>
      <c r="C50" s="14"/>
      <c r="D50" s="64"/>
      <c r="E50" s="14"/>
      <c r="F50" s="14"/>
      <c r="G50" s="14"/>
      <c r="H50" s="14"/>
      <c r="I50" s="14"/>
      <c r="J50" s="14"/>
      <c r="K50" s="14"/>
      <c r="L50" s="14"/>
      <c r="M50" s="14"/>
      <c r="N50" s="14"/>
      <c r="O50" s="14"/>
      <c r="P50" s="14"/>
    </row>
    <row r="51" spans="2:17" ht="15" customHeight="1" x14ac:dyDescent="0.15">
      <c r="B51" s="14"/>
      <c r="C51" s="14"/>
      <c r="D51" s="64"/>
      <c r="E51" s="14"/>
      <c r="F51" s="14"/>
      <c r="G51" s="14"/>
      <c r="H51" s="14"/>
      <c r="I51" s="14"/>
      <c r="J51" s="14"/>
      <c r="K51" s="14"/>
      <c r="L51" s="14"/>
      <c r="M51" s="14"/>
      <c r="N51" s="14"/>
      <c r="O51" s="14"/>
      <c r="P51" s="14"/>
    </row>
    <row r="52" spans="2:17" ht="15" customHeight="1" x14ac:dyDescent="0.15">
      <c r="B52" s="58" t="s">
        <v>5</v>
      </c>
      <c r="C52" s="14"/>
      <c r="D52" s="64"/>
      <c r="E52" s="59" t="s">
        <v>96</v>
      </c>
      <c r="F52" s="14"/>
      <c r="G52" s="14"/>
      <c r="H52" s="14"/>
      <c r="J52" s="59"/>
      <c r="K52" s="14"/>
      <c r="L52" s="59"/>
      <c r="M52" s="14"/>
      <c r="N52" s="14"/>
      <c r="O52" s="14"/>
      <c r="P52" s="105">
        <f>P55*I56+P58*I59+P61*I62</f>
        <v>0</v>
      </c>
    </row>
    <row r="53" spans="2:17" ht="15" customHeight="1" x14ac:dyDescent="0.15">
      <c r="B53" s="14"/>
      <c r="C53" s="14" t="s">
        <v>62</v>
      </c>
      <c r="D53" s="51"/>
      <c r="E53" s="14"/>
      <c r="F53" s="14" t="s">
        <v>1</v>
      </c>
      <c r="H53" s="14"/>
      <c r="J53" s="14"/>
      <c r="K53" s="14"/>
      <c r="L53" s="14"/>
      <c r="M53" s="14"/>
      <c r="N53" s="14"/>
      <c r="O53" s="14"/>
      <c r="P53" s="69"/>
    </row>
    <row r="54" spans="2:17" ht="15" customHeight="1" x14ac:dyDescent="0.15">
      <c r="B54" s="14"/>
      <c r="C54" s="14"/>
      <c r="D54" s="64"/>
      <c r="E54" s="14"/>
      <c r="F54" s="14"/>
      <c r="G54" s="14"/>
      <c r="H54" s="14"/>
      <c r="I54" s="14"/>
      <c r="J54" s="14"/>
      <c r="K54" s="14"/>
      <c r="L54" s="14"/>
      <c r="M54" s="14"/>
      <c r="N54" s="14"/>
      <c r="O54" s="14"/>
      <c r="P54" s="70"/>
    </row>
    <row r="55" spans="2:17" ht="15" customHeight="1" x14ac:dyDescent="0.15">
      <c r="B55" s="38" t="s">
        <v>60</v>
      </c>
      <c r="C55" s="38"/>
      <c r="D55" s="94" t="str">
        <f>M30</f>
        <v>軽油</v>
      </c>
      <c r="E55" s="14" t="s">
        <v>53</v>
      </c>
      <c r="F55" s="14"/>
      <c r="G55" s="14"/>
      <c r="H55" s="14"/>
      <c r="I55" s="101" t="str">
        <f>Q35</f>
        <v>L</v>
      </c>
      <c r="J55" s="14" t="s">
        <v>37</v>
      </c>
      <c r="K55" s="59" t="s">
        <v>95</v>
      </c>
      <c r="L55" s="14"/>
      <c r="M55" s="14"/>
      <c r="N55" s="14"/>
      <c r="O55" s="14"/>
      <c r="P55" s="105">
        <f>P35</f>
        <v>0</v>
      </c>
    </row>
    <row r="56" spans="2:17" ht="15" customHeight="1" x14ac:dyDescent="0.15">
      <c r="B56" s="38" t="s">
        <v>61</v>
      </c>
      <c r="C56" s="38"/>
      <c r="D56" s="94" t="str">
        <f>M30</f>
        <v>軽油</v>
      </c>
      <c r="E56" s="14" t="s">
        <v>55</v>
      </c>
      <c r="F56" s="14"/>
      <c r="G56" s="61" t="s">
        <v>38</v>
      </c>
      <c r="H56" s="100" t="str">
        <f>I55</f>
        <v>L</v>
      </c>
      <c r="I56" s="62"/>
      <c r="J56" s="38" t="s">
        <v>76</v>
      </c>
      <c r="K56" s="139"/>
      <c r="L56" s="140"/>
      <c r="M56" s="140"/>
      <c r="N56" s="141"/>
      <c r="O56" s="14"/>
      <c r="P56" s="71"/>
    </row>
    <row r="57" spans="2:17" ht="15" customHeight="1" x14ac:dyDescent="0.15">
      <c r="B57" s="38"/>
      <c r="C57" s="38"/>
      <c r="D57" s="64"/>
      <c r="E57" s="14"/>
      <c r="F57" s="14"/>
      <c r="G57" s="38"/>
      <c r="H57" s="14"/>
      <c r="I57" s="65"/>
      <c r="J57" s="38"/>
      <c r="K57" s="66"/>
      <c r="L57" s="66"/>
      <c r="M57" s="66"/>
      <c r="N57" s="66"/>
      <c r="O57" s="14"/>
      <c r="P57" s="67"/>
    </row>
    <row r="58" spans="2:17" ht="15" customHeight="1" x14ac:dyDescent="0.15">
      <c r="B58" s="38" t="s">
        <v>63</v>
      </c>
      <c r="C58" s="38"/>
      <c r="D58" s="94" t="str">
        <f>M31</f>
        <v>天然ガス</v>
      </c>
      <c r="E58" s="14" t="s">
        <v>53</v>
      </c>
      <c r="F58" s="14"/>
      <c r="G58" s="14"/>
      <c r="H58" s="14"/>
      <c r="I58" s="101" t="str">
        <f>Q36</f>
        <v>Nm3</v>
      </c>
      <c r="J58" s="14" t="s">
        <v>37</v>
      </c>
      <c r="K58" s="59" t="s">
        <v>95</v>
      </c>
      <c r="L58" s="14"/>
      <c r="M58" s="14"/>
      <c r="N58" s="14"/>
      <c r="O58" s="14"/>
      <c r="P58" s="105">
        <f>P36</f>
        <v>0</v>
      </c>
    </row>
    <row r="59" spans="2:17" ht="15" customHeight="1" x14ac:dyDescent="0.15">
      <c r="B59" s="38" t="s">
        <v>64</v>
      </c>
      <c r="C59" s="38"/>
      <c r="D59" s="94" t="str">
        <f>M31</f>
        <v>天然ガス</v>
      </c>
      <c r="E59" s="14" t="s">
        <v>55</v>
      </c>
      <c r="F59" s="14"/>
      <c r="G59" s="61" t="s">
        <v>38</v>
      </c>
      <c r="H59" s="100" t="str">
        <f>I58</f>
        <v>Nm3</v>
      </c>
      <c r="I59" s="62"/>
      <c r="J59" s="38" t="s">
        <v>76</v>
      </c>
      <c r="K59" s="139"/>
      <c r="L59" s="140"/>
      <c r="M59" s="140"/>
      <c r="N59" s="141"/>
      <c r="O59" s="14"/>
      <c r="P59" s="71"/>
    </row>
    <row r="60" spans="2:17" ht="15" customHeight="1" x14ac:dyDescent="0.15">
      <c r="B60" s="38"/>
      <c r="C60" s="38"/>
      <c r="D60" s="14"/>
      <c r="E60" s="14"/>
      <c r="F60" s="14"/>
      <c r="G60" s="38"/>
      <c r="H60" s="14"/>
      <c r="I60" s="68"/>
      <c r="J60" s="38"/>
      <c r="K60" s="66"/>
      <c r="L60" s="66"/>
      <c r="M60" s="66"/>
      <c r="N60" s="66"/>
      <c r="O60" s="14"/>
      <c r="P60" s="70"/>
    </row>
    <row r="61" spans="2:17" ht="15" customHeight="1" x14ac:dyDescent="0.15">
      <c r="B61" s="38" t="s">
        <v>34</v>
      </c>
      <c r="C61" s="38"/>
      <c r="D61" s="14" t="s">
        <v>35</v>
      </c>
      <c r="E61" s="14"/>
      <c r="F61" s="14"/>
      <c r="G61" s="14"/>
      <c r="H61" s="14"/>
      <c r="I61" s="14" t="s">
        <v>28</v>
      </c>
      <c r="J61" s="14"/>
      <c r="K61" s="14"/>
      <c r="L61" s="14"/>
      <c r="M61" s="14"/>
      <c r="N61" s="14"/>
      <c r="O61" s="14"/>
      <c r="P61" s="105">
        <f>P37</f>
        <v>0</v>
      </c>
    </row>
    <row r="62" spans="2:17" ht="15" customHeight="1" x14ac:dyDescent="0.15">
      <c r="B62" s="38" t="s">
        <v>29</v>
      </c>
      <c r="C62" s="38"/>
      <c r="D62" s="14" t="s">
        <v>67</v>
      </c>
      <c r="E62" s="14"/>
      <c r="F62" s="14"/>
      <c r="G62" s="14" t="s">
        <v>30</v>
      </c>
      <c r="H62" s="14"/>
      <c r="I62" s="62"/>
      <c r="J62" s="38" t="s">
        <v>76</v>
      </c>
      <c r="K62" s="139"/>
      <c r="L62" s="140"/>
      <c r="M62" s="140"/>
      <c r="N62" s="141"/>
      <c r="O62" s="38"/>
      <c r="P62" s="68"/>
      <c r="Q62" s="14"/>
    </row>
    <row r="63" spans="2:17" ht="15" customHeight="1" x14ac:dyDescent="0.15">
      <c r="B63" s="14"/>
      <c r="C63" s="14"/>
      <c r="D63" s="14"/>
      <c r="E63" s="14"/>
      <c r="F63" s="14"/>
      <c r="G63" s="14"/>
      <c r="H63" s="14"/>
      <c r="I63" s="14"/>
      <c r="J63" s="14"/>
      <c r="K63" s="14"/>
      <c r="L63" s="14"/>
      <c r="M63" s="14"/>
      <c r="N63" s="14"/>
      <c r="O63" s="14"/>
      <c r="P63" s="14"/>
      <c r="Q63" s="14"/>
    </row>
    <row r="64" spans="2:17" ht="15" customHeight="1" x14ac:dyDescent="0.15">
      <c r="B64" s="58" t="s">
        <v>93</v>
      </c>
      <c r="C64" s="58"/>
      <c r="D64" s="14"/>
      <c r="E64" s="14"/>
      <c r="F64" s="14"/>
      <c r="G64" s="14"/>
      <c r="H64" s="14"/>
      <c r="I64" s="14"/>
      <c r="J64" s="14"/>
      <c r="K64" s="14"/>
      <c r="L64" s="14"/>
      <c r="M64" s="14"/>
      <c r="N64" s="14"/>
      <c r="O64" s="14"/>
      <c r="P64" s="14"/>
      <c r="Q64" s="14"/>
    </row>
    <row r="65" spans="2:18" ht="15" customHeight="1" x14ac:dyDescent="0.15">
      <c r="B65" s="38" t="s">
        <v>24</v>
      </c>
      <c r="C65" s="38"/>
      <c r="D65" s="14" t="s">
        <v>0</v>
      </c>
      <c r="E65" s="14"/>
      <c r="F65" s="14"/>
      <c r="G65" s="14" t="s">
        <v>1</v>
      </c>
      <c r="H65" s="14"/>
      <c r="I65" s="14"/>
      <c r="J65" s="14"/>
      <c r="K65" s="14"/>
      <c r="L65" s="14"/>
      <c r="M65" s="14"/>
      <c r="N65" s="14"/>
      <c r="O65" s="14"/>
      <c r="P65" s="96">
        <f>ROUNDDOWN((P40-P52),0)</f>
        <v>0</v>
      </c>
    </row>
    <row r="66" spans="2:18" ht="15" customHeight="1" x14ac:dyDescent="0.15">
      <c r="B66" s="38"/>
      <c r="C66" s="38"/>
      <c r="D66" s="14" t="s">
        <v>25</v>
      </c>
      <c r="E66" s="14"/>
      <c r="F66" s="14"/>
      <c r="G66" s="14"/>
      <c r="H66" s="14"/>
      <c r="I66" s="14"/>
      <c r="J66" s="14"/>
      <c r="K66" s="14"/>
      <c r="L66" s="14"/>
      <c r="M66" s="14"/>
      <c r="N66" s="14"/>
      <c r="O66" s="14"/>
      <c r="P66" s="14"/>
    </row>
    <row r="67" spans="2:18" ht="15" customHeight="1" x14ac:dyDescent="0.15">
      <c r="B67" s="38" t="s">
        <v>26</v>
      </c>
      <c r="C67" s="38"/>
      <c r="D67" s="14" t="s">
        <v>2</v>
      </c>
      <c r="E67" s="14"/>
      <c r="F67" s="14"/>
      <c r="G67" s="14" t="s">
        <v>1</v>
      </c>
      <c r="H67" s="14"/>
      <c r="I67" s="14"/>
      <c r="J67" s="14"/>
      <c r="K67" s="14"/>
      <c r="L67" s="14"/>
      <c r="M67" s="14"/>
      <c r="N67" s="14"/>
      <c r="O67" s="14"/>
      <c r="P67" s="14"/>
    </row>
    <row r="68" spans="2:18" ht="15" customHeight="1" x14ac:dyDescent="0.15">
      <c r="B68" s="38" t="s">
        <v>27</v>
      </c>
      <c r="C68" s="38"/>
      <c r="D68" s="14" t="s">
        <v>3</v>
      </c>
      <c r="E68" s="14"/>
      <c r="F68" s="14"/>
      <c r="G68" s="14" t="s">
        <v>1</v>
      </c>
      <c r="H68" s="14"/>
      <c r="I68" s="14"/>
      <c r="J68" s="14"/>
      <c r="K68" s="14"/>
      <c r="L68" s="14"/>
      <c r="M68" s="14"/>
      <c r="N68" s="14"/>
      <c r="O68" s="14"/>
      <c r="P68" s="14"/>
    </row>
    <row r="69" spans="2:18" ht="15" customHeight="1" x14ac:dyDescent="0.15">
      <c r="B69" s="14"/>
      <c r="C69" s="14"/>
      <c r="D69" s="14"/>
      <c r="E69" s="14"/>
      <c r="F69" s="14"/>
      <c r="G69" s="14"/>
      <c r="H69" s="14"/>
      <c r="I69" s="14"/>
      <c r="J69" s="14"/>
      <c r="K69" s="14"/>
      <c r="L69" s="14"/>
      <c r="M69" s="14"/>
      <c r="N69" s="14"/>
      <c r="O69" s="14"/>
      <c r="P69" s="14"/>
      <c r="Q69" s="14"/>
    </row>
    <row r="70" spans="2:18" ht="15" customHeight="1" x14ac:dyDescent="0.15">
      <c r="B70" s="72" t="s">
        <v>100</v>
      </c>
      <c r="C70" s="73"/>
      <c r="D70" s="73"/>
      <c r="E70" s="73"/>
      <c r="F70" s="73"/>
      <c r="G70" s="73"/>
      <c r="H70" s="73"/>
      <c r="I70" s="73"/>
      <c r="J70" s="73"/>
      <c r="K70" s="73"/>
      <c r="L70" s="73"/>
      <c r="M70" s="73"/>
      <c r="N70" s="73"/>
      <c r="O70" s="73"/>
      <c r="P70" s="74"/>
      <c r="Q70" s="14"/>
    </row>
    <row r="71" spans="2:18" ht="15" customHeight="1" x14ac:dyDescent="0.15">
      <c r="B71" s="136"/>
      <c r="C71" s="137"/>
      <c r="D71" s="137"/>
      <c r="E71" s="137"/>
      <c r="F71" s="137"/>
      <c r="G71" s="137"/>
      <c r="H71" s="137"/>
      <c r="I71" s="137"/>
      <c r="J71" s="137"/>
      <c r="K71" s="137"/>
      <c r="L71" s="137"/>
      <c r="M71" s="137"/>
      <c r="N71" s="137"/>
      <c r="O71" s="137"/>
      <c r="P71" s="138"/>
      <c r="Q71" s="14"/>
    </row>
    <row r="72" spans="2:18" ht="15" customHeight="1" x14ac:dyDescent="0.15">
      <c r="B72" s="137"/>
      <c r="C72" s="137"/>
      <c r="D72" s="137"/>
      <c r="E72" s="137"/>
      <c r="F72" s="137"/>
      <c r="G72" s="137"/>
      <c r="H72" s="137"/>
      <c r="I72" s="137"/>
      <c r="J72" s="137"/>
      <c r="K72" s="137"/>
      <c r="L72" s="137"/>
      <c r="M72" s="137"/>
      <c r="N72" s="137"/>
      <c r="O72" s="137"/>
      <c r="P72" s="138"/>
      <c r="Q72" s="14"/>
    </row>
    <row r="73" spans="2:18" ht="15" customHeight="1" x14ac:dyDescent="0.15">
      <c r="B73" s="137"/>
      <c r="C73" s="137"/>
      <c r="D73" s="137"/>
      <c r="E73" s="137"/>
      <c r="F73" s="137"/>
      <c r="G73" s="137"/>
      <c r="H73" s="137"/>
      <c r="I73" s="137"/>
      <c r="J73" s="137"/>
      <c r="K73" s="137"/>
      <c r="L73" s="137"/>
      <c r="M73" s="137"/>
      <c r="N73" s="137"/>
      <c r="O73" s="137"/>
      <c r="P73" s="138"/>
      <c r="Q73" s="14"/>
    </row>
    <row r="74" spans="2:18" ht="15" customHeight="1" x14ac:dyDescent="0.15">
      <c r="B74" s="73"/>
      <c r="C74" s="73"/>
      <c r="D74" s="73"/>
      <c r="E74" s="73"/>
      <c r="F74" s="73"/>
      <c r="G74" s="73"/>
      <c r="H74" s="73"/>
      <c r="I74" s="73"/>
      <c r="J74" s="73"/>
      <c r="K74" s="73"/>
      <c r="L74" s="73"/>
      <c r="M74" s="73"/>
      <c r="N74" s="73"/>
      <c r="O74" s="73"/>
      <c r="P74" s="74"/>
      <c r="Q74" s="14"/>
    </row>
    <row r="75" spans="2:18" ht="15" customHeight="1" x14ac:dyDescent="0.15">
      <c r="B75" s="75" t="s">
        <v>126</v>
      </c>
      <c r="C75" s="76"/>
      <c r="D75" s="77" t="s">
        <v>77</v>
      </c>
      <c r="M75" s="14"/>
      <c r="N75" s="14"/>
      <c r="O75" s="78" t="s">
        <v>132</v>
      </c>
      <c r="P75" s="14"/>
      <c r="Q75" s="14"/>
    </row>
    <row r="76" spans="2:18" ht="15" customHeight="1" x14ac:dyDescent="0.15">
      <c r="B76" s="135" t="s">
        <v>78</v>
      </c>
      <c r="C76" s="121"/>
      <c r="D76" s="34" t="s">
        <v>79</v>
      </c>
      <c r="E76" s="34" t="s">
        <v>80</v>
      </c>
      <c r="F76" s="34" t="s">
        <v>81</v>
      </c>
      <c r="G76" s="34" t="s">
        <v>82</v>
      </c>
      <c r="H76" s="34" t="s">
        <v>83</v>
      </c>
      <c r="I76" s="34" t="s">
        <v>84</v>
      </c>
      <c r="J76" s="34" t="s">
        <v>85</v>
      </c>
      <c r="K76" s="34" t="s">
        <v>86</v>
      </c>
      <c r="L76" s="34" t="s">
        <v>101</v>
      </c>
      <c r="M76" s="34" t="s">
        <v>102</v>
      </c>
      <c r="N76" s="34"/>
      <c r="O76" s="34"/>
      <c r="P76" s="79" t="s">
        <v>87</v>
      </c>
      <c r="Q76" s="1"/>
      <c r="R76" s="14"/>
    </row>
    <row r="77" spans="2:18" ht="15" customHeight="1" x14ac:dyDescent="0.15">
      <c r="B77" s="80" t="s">
        <v>88</v>
      </c>
      <c r="C77" s="95" t="str">
        <f>Q13</f>
        <v>個</v>
      </c>
      <c r="D77" s="81"/>
      <c r="E77" s="81"/>
      <c r="F77" s="81"/>
      <c r="G77" s="81"/>
      <c r="H77" s="81"/>
      <c r="I77" s="81"/>
      <c r="J77" s="81"/>
      <c r="K77" s="81"/>
      <c r="L77" s="82"/>
      <c r="M77" s="82"/>
      <c r="N77" s="82"/>
      <c r="O77" s="82"/>
      <c r="P77" s="83"/>
      <c r="Q77" s="1"/>
      <c r="R77" s="14"/>
    </row>
    <row r="78" spans="2:18" ht="15" customHeight="1" x14ac:dyDescent="0.15">
      <c r="B78" s="84" t="s">
        <v>0</v>
      </c>
      <c r="C78" s="85" t="s">
        <v>89</v>
      </c>
      <c r="D78" s="96" t="e">
        <f t="shared" ref="D78:K78" si="8">$P$65*D77/$P$13</f>
        <v>#DIV/0!</v>
      </c>
      <c r="E78" s="96" t="e">
        <f t="shared" si="8"/>
        <v>#DIV/0!</v>
      </c>
      <c r="F78" s="96" t="e">
        <f t="shared" si="8"/>
        <v>#DIV/0!</v>
      </c>
      <c r="G78" s="96" t="e">
        <f t="shared" si="8"/>
        <v>#DIV/0!</v>
      </c>
      <c r="H78" s="96" t="e">
        <f t="shared" si="8"/>
        <v>#DIV/0!</v>
      </c>
      <c r="I78" s="96" t="e">
        <f t="shared" si="8"/>
        <v>#DIV/0!</v>
      </c>
      <c r="J78" s="96" t="e">
        <f t="shared" si="8"/>
        <v>#DIV/0!</v>
      </c>
      <c r="K78" s="96" t="e">
        <f t="shared" si="8"/>
        <v>#DIV/0!</v>
      </c>
      <c r="L78" s="97" t="e">
        <f>P65*L77/P13</f>
        <v>#DIV/0!</v>
      </c>
      <c r="M78" s="97" t="e">
        <f>P65*M77/P13</f>
        <v>#DIV/0!</v>
      </c>
      <c r="N78" s="97" t="e">
        <f>P65*N77/P13</f>
        <v>#DIV/0!</v>
      </c>
      <c r="O78" s="97" t="e">
        <f>P65*O77/P13</f>
        <v>#DIV/0!</v>
      </c>
      <c r="P78" s="98" t="e">
        <f>SUM(D78:O78)</f>
        <v>#DIV/0!</v>
      </c>
      <c r="Q78" s="1"/>
      <c r="R78" s="14"/>
    </row>
    <row r="79" spans="2:18" ht="15" customHeight="1" x14ac:dyDescent="0.15">
      <c r="B79" s="14"/>
      <c r="C79" s="14"/>
      <c r="D79" s="14"/>
      <c r="E79" s="14"/>
      <c r="F79" s="14"/>
      <c r="G79" s="14"/>
      <c r="H79" s="14"/>
      <c r="I79" s="14"/>
      <c r="J79" s="14"/>
      <c r="K79" s="14"/>
      <c r="M79" s="63"/>
      <c r="N79" s="38"/>
      <c r="O79" s="1"/>
      <c r="P79" s="1"/>
      <c r="Q79" s="1"/>
    </row>
    <row r="80" spans="2:18" ht="15" customHeight="1" x14ac:dyDescent="0.15">
      <c r="B80" s="14"/>
      <c r="C80" s="14"/>
      <c r="D80" s="14"/>
      <c r="E80" s="14"/>
      <c r="F80" s="14"/>
      <c r="G80" s="14"/>
      <c r="H80" s="14"/>
      <c r="I80" s="14"/>
      <c r="J80" s="14"/>
      <c r="K80" s="14"/>
      <c r="L80" s="14"/>
      <c r="M80" s="14"/>
      <c r="N80" s="14"/>
      <c r="P80" s="99" t="e">
        <f>ROUNDDOWN((P78/C75),0)</f>
        <v>#DIV/0!</v>
      </c>
      <c r="Q80" s="86" t="s">
        <v>97</v>
      </c>
    </row>
    <row r="81" spans="2:17" ht="15" customHeight="1" x14ac:dyDescent="0.15">
      <c r="B81" s="87"/>
      <c r="C81" s="14"/>
      <c r="D81" s="14"/>
      <c r="E81" s="14"/>
      <c r="F81" s="14"/>
      <c r="G81" s="14"/>
      <c r="H81" s="14"/>
      <c r="I81" s="14"/>
      <c r="J81" s="14"/>
      <c r="K81" s="14"/>
      <c r="L81" s="14"/>
      <c r="M81" s="14"/>
      <c r="N81" s="14"/>
      <c r="O81" s="14"/>
      <c r="P81" s="88" t="s">
        <v>98</v>
      </c>
      <c r="Q81" s="1"/>
    </row>
    <row r="82" spans="2:17" ht="15" customHeight="1" x14ac:dyDescent="0.15">
      <c r="B82" s="14"/>
      <c r="C82" s="14"/>
      <c r="D82" s="14"/>
      <c r="E82" s="14"/>
      <c r="F82" s="14"/>
      <c r="G82" s="14"/>
      <c r="H82" s="14"/>
      <c r="I82" s="14"/>
      <c r="J82" s="14"/>
      <c r="K82" s="14"/>
      <c r="L82" s="14"/>
      <c r="M82" s="14"/>
      <c r="N82" s="14"/>
      <c r="O82" s="14"/>
      <c r="P82" s="14"/>
      <c r="Q82" s="14"/>
    </row>
    <row r="83" spans="2:17" ht="15" customHeight="1" x14ac:dyDescent="0.15">
      <c r="B83" s="14"/>
      <c r="C83" s="14"/>
      <c r="D83" s="14"/>
      <c r="E83" s="14"/>
      <c r="F83" s="14"/>
      <c r="G83" s="14"/>
      <c r="H83" s="14"/>
      <c r="I83" s="14"/>
      <c r="J83" s="14"/>
      <c r="K83" s="14"/>
      <c r="L83" s="14"/>
      <c r="M83" s="14"/>
      <c r="N83" s="14"/>
      <c r="O83" s="14"/>
      <c r="P83" s="14"/>
      <c r="Q83" s="14"/>
    </row>
    <row r="84" spans="2:17" ht="15" customHeight="1" x14ac:dyDescent="0.15">
      <c r="B84" s="14"/>
      <c r="C84" s="14"/>
      <c r="D84" s="14"/>
      <c r="E84" s="14"/>
      <c r="F84" s="14"/>
      <c r="G84" s="14"/>
      <c r="H84" s="14"/>
      <c r="I84" s="14"/>
      <c r="J84" s="14"/>
      <c r="K84" s="14"/>
      <c r="L84" s="14"/>
      <c r="M84" s="14"/>
      <c r="N84" s="14"/>
      <c r="O84" s="14"/>
      <c r="P84" s="14"/>
      <c r="Q84" s="14"/>
    </row>
    <row r="85" spans="2:17" ht="15" customHeight="1" x14ac:dyDescent="0.15">
      <c r="B85" s="14"/>
      <c r="C85" s="14"/>
      <c r="D85" s="14"/>
      <c r="E85" s="14"/>
      <c r="F85" s="14"/>
      <c r="G85" s="14"/>
      <c r="H85" s="14"/>
      <c r="I85" s="14"/>
      <c r="J85" s="14"/>
      <c r="K85" s="14"/>
      <c r="L85" s="14"/>
      <c r="M85" s="14"/>
      <c r="N85" s="14"/>
      <c r="O85" s="14"/>
      <c r="P85" s="14"/>
      <c r="Q85" s="14"/>
    </row>
  </sheetData>
  <sheetProtection algorithmName="SHA-512" hashValue="W41q7c9O5iX/wH0yaeLE6UxSV5QtmUQDAQt2g8byOcy8DHvWiFUAA3r5tTqByp1RzN2tX9b3wY71uzuBhJOx6g==" saltValue="fBEg0fdwnMuNxA26cWiYKA==" spinCount="100000" sheet="1" objects="1" scenarios="1"/>
  <mergeCells count="34">
    <mergeCell ref="B5:B7"/>
    <mergeCell ref="C4:H4"/>
    <mergeCell ref="D5:H5"/>
    <mergeCell ref="D6:E6"/>
    <mergeCell ref="G6:H6"/>
    <mergeCell ref="D7:E7"/>
    <mergeCell ref="B13:C13"/>
    <mergeCell ref="D16:E16"/>
    <mergeCell ref="H16:I16"/>
    <mergeCell ref="K16:L16"/>
    <mergeCell ref="B18:B20"/>
    <mergeCell ref="D18:E18"/>
    <mergeCell ref="K18:L18"/>
    <mergeCell ref="B30:B32"/>
    <mergeCell ref="D30:E30"/>
    <mergeCell ref="K30:L30"/>
    <mergeCell ref="M30:N30"/>
    <mergeCell ref="D31:E31"/>
    <mergeCell ref="K49:N49"/>
    <mergeCell ref="M18:N18"/>
    <mergeCell ref="D19:E19"/>
    <mergeCell ref="K19:L19"/>
    <mergeCell ref="M19:N19"/>
    <mergeCell ref="D20:E20"/>
    <mergeCell ref="K31:L31"/>
    <mergeCell ref="M31:N31"/>
    <mergeCell ref="D32:E32"/>
    <mergeCell ref="K43:N43"/>
    <mergeCell ref="K46:N46"/>
    <mergeCell ref="K56:N56"/>
    <mergeCell ref="K59:N59"/>
    <mergeCell ref="K62:N62"/>
    <mergeCell ref="B71:P73"/>
    <mergeCell ref="B76:C76"/>
  </mergeCells>
  <phoneticPr fontId="1"/>
  <pageMargins left="0.23622047244094491" right="0.23622047244094491" top="0.74803149606299213" bottom="0.74803149606299213" header="0.31496062992125984" footer="0.31496062992125984"/>
  <pageSetup paperSize="9" scale="68" fitToHeight="0" orientation="landscape" r:id="rId1"/>
  <rowBreaks count="1" manualBreakCount="1">
    <brk id="38"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359DF-EBE1-48D9-B87A-CD02C62A782F}">
  <sheetPr>
    <pageSetUpPr fitToPage="1"/>
  </sheetPr>
  <dimension ref="B1:R88"/>
  <sheetViews>
    <sheetView view="pageBreakPreview" zoomScaleNormal="85" zoomScaleSheetLayoutView="100" workbookViewId="0"/>
  </sheetViews>
  <sheetFormatPr defaultRowHeight="15" customHeight="1" x14ac:dyDescent="0.15"/>
  <cols>
    <col min="1" max="1" width="2.375" style="11" customWidth="1"/>
    <col min="2" max="2" width="16.125" style="11" customWidth="1"/>
    <col min="3" max="3" width="20.875" style="11" bestFit="1" customWidth="1"/>
    <col min="4" max="17" width="12.125" style="11" customWidth="1"/>
    <col min="18" max="18" width="3" style="11" customWidth="1"/>
    <col min="19" max="258" width="9" style="11"/>
    <col min="259" max="259" width="27.375" style="11" customWidth="1"/>
    <col min="260" max="261" width="8.875" style="11" customWidth="1"/>
    <col min="262" max="271" width="9.5" style="11" bestFit="1" customWidth="1"/>
    <col min="272" max="272" width="17.5" style="11" customWidth="1"/>
    <col min="273" max="514" width="9" style="11"/>
    <col min="515" max="515" width="27.375" style="11" customWidth="1"/>
    <col min="516" max="517" width="8.875" style="11" customWidth="1"/>
    <col min="518" max="527" width="9.5" style="11" bestFit="1" customWidth="1"/>
    <col min="528" max="528" width="17.5" style="11" customWidth="1"/>
    <col min="529" max="770" width="9" style="11"/>
    <col min="771" max="771" width="27.375" style="11" customWidth="1"/>
    <col min="772" max="773" width="8.875" style="11" customWidth="1"/>
    <col min="774" max="783" width="9.5" style="11" bestFit="1" customWidth="1"/>
    <col min="784" max="784" width="17.5" style="11" customWidth="1"/>
    <col min="785" max="1026" width="9" style="11"/>
    <col min="1027" max="1027" width="27.375" style="11" customWidth="1"/>
    <col min="1028" max="1029" width="8.875" style="11" customWidth="1"/>
    <col min="1030" max="1039" width="9.5" style="11" bestFit="1" customWidth="1"/>
    <col min="1040" max="1040" width="17.5" style="11" customWidth="1"/>
    <col min="1041" max="1282" width="9" style="11"/>
    <col min="1283" max="1283" width="27.375" style="11" customWidth="1"/>
    <col min="1284" max="1285" width="8.875" style="11" customWidth="1"/>
    <col min="1286" max="1295" width="9.5" style="11" bestFit="1" customWidth="1"/>
    <col min="1296" max="1296" width="17.5" style="11" customWidth="1"/>
    <col min="1297" max="1538" width="9" style="11"/>
    <col min="1539" max="1539" width="27.375" style="11" customWidth="1"/>
    <col min="1540" max="1541" width="8.875" style="11" customWidth="1"/>
    <col min="1542" max="1551" width="9.5" style="11" bestFit="1" customWidth="1"/>
    <col min="1552" max="1552" width="17.5" style="11" customWidth="1"/>
    <col min="1553" max="1794" width="9" style="11"/>
    <col min="1795" max="1795" width="27.375" style="11" customWidth="1"/>
    <col min="1796" max="1797" width="8.875" style="11" customWidth="1"/>
    <col min="1798" max="1807" width="9.5" style="11" bestFit="1" customWidth="1"/>
    <col min="1808" max="1808" width="17.5" style="11" customWidth="1"/>
    <col min="1809" max="2050" width="9" style="11"/>
    <col min="2051" max="2051" width="27.375" style="11" customWidth="1"/>
    <col min="2052" max="2053" width="8.875" style="11" customWidth="1"/>
    <col min="2054" max="2063" width="9.5" style="11" bestFit="1" customWidth="1"/>
    <col min="2064" max="2064" width="17.5" style="11" customWidth="1"/>
    <col min="2065" max="2306" width="9" style="11"/>
    <col min="2307" max="2307" width="27.375" style="11" customWidth="1"/>
    <col min="2308" max="2309" width="8.875" style="11" customWidth="1"/>
    <col min="2310" max="2319" width="9.5" style="11" bestFit="1" customWidth="1"/>
    <col min="2320" max="2320" width="17.5" style="11" customWidth="1"/>
    <col min="2321" max="2562" width="9" style="11"/>
    <col min="2563" max="2563" width="27.375" style="11" customWidth="1"/>
    <col min="2564" max="2565" width="8.875" style="11" customWidth="1"/>
    <col min="2566" max="2575" width="9.5" style="11" bestFit="1" customWidth="1"/>
    <col min="2576" max="2576" width="17.5" style="11" customWidth="1"/>
    <col min="2577" max="2818" width="9" style="11"/>
    <col min="2819" max="2819" width="27.375" style="11" customWidth="1"/>
    <col min="2820" max="2821" width="8.875" style="11" customWidth="1"/>
    <col min="2822" max="2831" width="9.5" style="11" bestFit="1" customWidth="1"/>
    <col min="2832" max="2832" width="17.5" style="11" customWidth="1"/>
    <col min="2833" max="3074" width="9" style="11"/>
    <col min="3075" max="3075" width="27.375" style="11" customWidth="1"/>
    <col min="3076" max="3077" width="8.875" style="11" customWidth="1"/>
    <col min="3078" max="3087" width="9.5" style="11" bestFit="1" customWidth="1"/>
    <col min="3088" max="3088" width="17.5" style="11" customWidth="1"/>
    <col min="3089" max="3330" width="9" style="11"/>
    <col min="3331" max="3331" width="27.375" style="11" customWidth="1"/>
    <col min="3332" max="3333" width="8.875" style="11" customWidth="1"/>
    <col min="3334" max="3343" width="9.5" style="11" bestFit="1" customWidth="1"/>
    <col min="3344" max="3344" width="17.5" style="11" customWidth="1"/>
    <col min="3345" max="3586" width="9" style="11"/>
    <col min="3587" max="3587" width="27.375" style="11" customWidth="1"/>
    <col min="3588" max="3589" width="8.875" style="11" customWidth="1"/>
    <col min="3590" max="3599" width="9.5" style="11" bestFit="1" customWidth="1"/>
    <col min="3600" max="3600" width="17.5" style="11" customWidth="1"/>
    <col min="3601" max="3842" width="9" style="11"/>
    <col min="3843" max="3843" width="27.375" style="11" customWidth="1"/>
    <col min="3844" max="3845" width="8.875" style="11" customWidth="1"/>
    <col min="3846" max="3855" width="9.5" style="11" bestFit="1" customWidth="1"/>
    <col min="3856" max="3856" width="17.5" style="11" customWidth="1"/>
    <col min="3857" max="4098" width="9" style="11"/>
    <col min="4099" max="4099" width="27.375" style="11" customWidth="1"/>
    <col min="4100" max="4101" width="8.875" style="11" customWidth="1"/>
    <col min="4102" max="4111" width="9.5" style="11" bestFit="1" customWidth="1"/>
    <col min="4112" max="4112" width="17.5" style="11" customWidth="1"/>
    <col min="4113" max="4354" width="9" style="11"/>
    <col min="4355" max="4355" width="27.375" style="11" customWidth="1"/>
    <col min="4356" max="4357" width="8.875" style="11" customWidth="1"/>
    <col min="4358" max="4367" width="9.5" style="11" bestFit="1" customWidth="1"/>
    <col min="4368" max="4368" width="17.5" style="11" customWidth="1"/>
    <col min="4369" max="4610" width="9" style="11"/>
    <col min="4611" max="4611" width="27.375" style="11" customWidth="1"/>
    <col min="4612" max="4613" width="8.875" style="11" customWidth="1"/>
    <col min="4614" max="4623" width="9.5" style="11" bestFit="1" customWidth="1"/>
    <col min="4624" max="4624" width="17.5" style="11" customWidth="1"/>
    <col min="4625" max="4866" width="9" style="11"/>
    <col min="4867" max="4867" width="27.375" style="11" customWidth="1"/>
    <col min="4868" max="4869" width="8.875" style="11" customWidth="1"/>
    <col min="4870" max="4879" width="9.5" style="11" bestFit="1" customWidth="1"/>
    <col min="4880" max="4880" width="17.5" style="11" customWidth="1"/>
    <col min="4881" max="5122" width="9" style="11"/>
    <col min="5123" max="5123" width="27.375" style="11" customWidth="1"/>
    <col min="5124" max="5125" width="8.875" style="11" customWidth="1"/>
    <col min="5126" max="5135" width="9.5" style="11" bestFit="1" customWidth="1"/>
    <col min="5136" max="5136" width="17.5" style="11" customWidth="1"/>
    <col min="5137" max="5378" width="9" style="11"/>
    <col min="5379" max="5379" width="27.375" style="11" customWidth="1"/>
    <col min="5380" max="5381" width="8.875" style="11" customWidth="1"/>
    <col min="5382" max="5391" width="9.5" style="11" bestFit="1" customWidth="1"/>
    <col min="5392" max="5392" width="17.5" style="11" customWidth="1"/>
    <col min="5393" max="5634" width="9" style="11"/>
    <col min="5635" max="5635" width="27.375" style="11" customWidth="1"/>
    <col min="5636" max="5637" width="8.875" style="11" customWidth="1"/>
    <col min="5638" max="5647" width="9.5" style="11" bestFit="1" customWidth="1"/>
    <col min="5648" max="5648" width="17.5" style="11" customWidth="1"/>
    <col min="5649" max="5890" width="9" style="11"/>
    <col min="5891" max="5891" width="27.375" style="11" customWidth="1"/>
    <col min="5892" max="5893" width="8.875" style="11" customWidth="1"/>
    <col min="5894" max="5903" width="9.5" style="11" bestFit="1" customWidth="1"/>
    <col min="5904" max="5904" width="17.5" style="11" customWidth="1"/>
    <col min="5905" max="6146" width="9" style="11"/>
    <col min="6147" max="6147" width="27.375" style="11" customWidth="1"/>
    <col min="6148" max="6149" width="8.875" style="11" customWidth="1"/>
    <col min="6150" max="6159" width="9.5" style="11" bestFit="1" customWidth="1"/>
    <col min="6160" max="6160" width="17.5" style="11" customWidth="1"/>
    <col min="6161" max="6402" width="9" style="11"/>
    <col min="6403" max="6403" width="27.375" style="11" customWidth="1"/>
    <col min="6404" max="6405" width="8.875" style="11" customWidth="1"/>
    <col min="6406" max="6415" width="9.5" style="11" bestFit="1" customWidth="1"/>
    <col min="6416" max="6416" width="17.5" style="11" customWidth="1"/>
    <col min="6417" max="6658" width="9" style="11"/>
    <col min="6659" max="6659" width="27.375" style="11" customWidth="1"/>
    <col min="6660" max="6661" width="8.875" style="11" customWidth="1"/>
    <col min="6662" max="6671" width="9.5" style="11" bestFit="1" customWidth="1"/>
    <col min="6672" max="6672" width="17.5" style="11" customWidth="1"/>
    <col min="6673" max="6914" width="9" style="11"/>
    <col min="6915" max="6915" width="27.375" style="11" customWidth="1"/>
    <col min="6916" max="6917" width="8.875" style="11" customWidth="1"/>
    <col min="6918" max="6927" width="9.5" style="11" bestFit="1" customWidth="1"/>
    <col min="6928" max="6928" width="17.5" style="11" customWidth="1"/>
    <col min="6929" max="7170" width="9" style="11"/>
    <col min="7171" max="7171" width="27.375" style="11" customWidth="1"/>
    <col min="7172" max="7173" width="8.875" style="11" customWidth="1"/>
    <col min="7174" max="7183" width="9.5" style="11" bestFit="1" customWidth="1"/>
    <col min="7184" max="7184" width="17.5" style="11" customWidth="1"/>
    <col min="7185" max="7426" width="9" style="11"/>
    <col min="7427" max="7427" width="27.375" style="11" customWidth="1"/>
    <col min="7428" max="7429" width="8.875" style="11" customWidth="1"/>
    <col min="7430" max="7439" width="9.5" style="11" bestFit="1" customWidth="1"/>
    <col min="7440" max="7440" width="17.5" style="11" customWidth="1"/>
    <col min="7441" max="7682" width="9" style="11"/>
    <col min="7683" max="7683" width="27.375" style="11" customWidth="1"/>
    <col min="7684" max="7685" width="8.875" style="11" customWidth="1"/>
    <col min="7686" max="7695" width="9.5" style="11" bestFit="1" customWidth="1"/>
    <col min="7696" max="7696" width="17.5" style="11" customWidth="1"/>
    <col min="7697" max="7938" width="9" style="11"/>
    <col min="7939" max="7939" width="27.375" style="11" customWidth="1"/>
    <col min="7940" max="7941" width="8.875" style="11" customWidth="1"/>
    <col min="7942" max="7951" width="9.5" style="11" bestFit="1" customWidth="1"/>
    <col min="7952" max="7952" width="17.5" style="11" customWidth="1"/>
    <col min="7953" max="8194" width="9" style="11"/>
    <col min="8195" max="8195" width="27.375" style="11" customWidth="1"/>
    <col min="8196" max="8197" width="8.875" style="11" customWidth="1"/>
    <col min="8198" max="8207" width="9.5" style="11" bestFit="1" customWidth="1"/>
    <col min="8208" max="8208" width="17.5" style="11" customWidth="1"/>
    <col min="8209" max="8450" width="9" style="11"/>
    <col min="8451" max="8451" width="27.375" style="11" customWidth="1"/>
    <col min="8452" max="8453" width="8.875" style="11" customWidth="1"/>
    <col min="8454" max="8463" width="9.5" style="11" bestFit="1" customWidth="1"/>
    <col min="8464" max="8464" width="17.5" style="11" customWidth="1"/>
    <col min="8465" max="8706" width="9" style="11"/>
    <col min="8707" max="8707" width="27.375" style="11" customWidth="1"/>
    <col min="8708" max="8709" width="8.875" style="11" customWidth="1"/>
    <col min="8710" max="8719" width="9.5" style="11" bestFit="1" customWidth="1"/>
    <col min="8720" max="8720" width="17.5" style="11" customWidth="1"/>
    <col min="8721" max="8962" width="9" style="11"/>
    <col min="8963" max="8963" width="27.375" style="11" customWidth="1"/>
    <col min="8964" max="8965" width="8.875" style="11" customWidth="1"/>
    <col min="8966" max="8975" width="9.5" style="11" bestFit="1" customWidth="1"/>
    <col min="8976" max="8976" width="17.5" style="11" customWidth="1"/>
    <col min="8977" max="9218" width="9" style="11"/>
    <col min="9219" max="9219" width="27.375" style="11" customWidth="1"/>
    <col min="9220" max="9221" width="8.875" style="11" customWidth="1"/>
    <col min="9222" max="9231" width="9.5" style="11" bestFit="1" customWidth="1"/>
    <col min="9232" max="9232" width="17.5" style="11" customWidth="1"/>
    <col min="9233" max="9474" width="9" style="11"/>
    <col min="9475" max="9475" width="27.375" style="11" customWidth="1"/>
    <col min="9476" max="9477" width="8.875" style="11" customWidth="1"/>
    <col min="9478" max="9487" width="9.5" style="11" bestFit="1" customWidth="1"/>
    <col min="9488" max="9488" width="17.5" style="11" customWidth="1"/>
    <col min="9489" max="9730" width="9" style="11"/>
    <col min="9731" max="9731" width="27.375" style="11" customWidth="1"/>
    <col min="9732" max="9733" width="8.875" style="11" customWidth="1"/>
    <col min="9734" max="9743" width="9.5" style="11" bestFit="1" customWidth="1"/>
    <col min="9744" max="9744" width="17.5" style="11" customWidth="1"/>
    <col min="9745" max="9986" width="9" style="11"/>
    <col min="9987" max="9987" width="27.375" style="11" customWidth="1"/>
    <col min="9988" max="9989" width="8.875" style="11" customWidth="1"/>
    <col min="9990" max="9999" width="9.5" style="11" bestFit="1" customWidth="1"/>
    <col min="10000" max="10000" width="17.5" style="11" customWidth="1"/>
    <col min="10001" max="10242" width="9" style="11"/>
    <col min="10243" max="10243" width="27.375" style="11" customWidth="1"/>
    <col min="10244" max="10245" width="8.875" style="11" customWidth="1"/>
    <col min="10246" max="10255" width="9.5" style="11" bestFit="1" customWidth="1"/>
    <col min="10256" max="10256" width="17.5" style="11" customWidth="1"/>
    <col min="10257" max="10498" width="9" style="11"/>
    <col min="10499" max="10499" width="27.375" style="11" customWidth="1"/>
    <col min="10500" max="10501" width="8.875" style="11" customWidth="1"/>
    <col min="10502" max="10511" width="9.5" style="11" bestFit="1" customWidth="1"/>
    <col min="10512" max="10512" width="17.5" style="11" customWidth="1"/>
    <col min="10513" max="10754" width="9" style="11"/>
    <col min="10755" max="10755" width="27.375" style="11" customWidth="1"/>
    <col min="10756" max="10757" width="8.875" style="11" customWidth="1"/>
    <col min="10758" max="10767" width="9.5" style="11" bestFit="1" customWidth="1"/>
    <col min="10768" max="10768" width="17.5" style="11" customWidth="1"/>
    <col min="10769" max="11010" width="9" style="11"/>
    <col min="11011" max="11011" width="27.375" style="11" customWidth="1"/>
    <col min="11012" max="11013" width="8.875" style="11" customWidth="1"/>
    <col min="11014" max="11023" width="9.5" style="11" bestFit="1" customWidth="1"/>
    <col min="11024" max="11024" width="17.5" style="11" customWidth="1"/>
    <col min="11025" max="11266" width="9" style="11"/>
    <col min="11267" max="11267" width="27.375" style="11" customWidth="1"/>
    <col min="11268" max="11269" width="8.875" style="11" customWidth="1"/>
    <col min="11270" max="11279" width="9.5" style="11" bestFit="1" customWidth="1"/>
    <col min="11280" max="11280" width="17.5" style="11" customWidth="1"/>
    <col min="11281" max="11522" width="9" style="11"/>
    <col min="11523" max="11523" width="27.375" style="11" customWidth="1"/>
    <col min="11524" max="11525" width="8.875" style="11" customWidth="1"/>
    <col min="11526" max="11535" width="9.5" style="11" bestFit="1" customWidth="1"/>
    <col min="11536" max="11536" width="17.5" style="11" customWidth="1"/>
    <col min="11537" max="11778" width="9" style="11"/>
    <col min="11779" max="11779" width="27.375" style="11" customWidth="1"/>
    <col min="11780" max="11781" width="8.875" style="11" customWidth="1"/>
    <col min="11782" max="11791" width="9.5" style="11" bestFit="1" customWidth="1"/>
    <col min="11792" max="11792" width="17.5" style="11" customWidth="1"/>
    <col min="11793" max="12034" width="9" style="11"/>
    <col min="12035" max="12035" width="27.375" style="11" customWidth="1"/>
    <col min="12036" max="12037" width="8.875" style="11" customWidth="1"/>
    <col min="12038" max="12047" width="9.5" style="11" bestFit="1" customWidth="1"/>
    <col min="12048" max="12048" width="17.5" style="11" customWidth="1"/>
    <col min="12049" max="12290" width="9" style="11"/>
    <col min="12291" max="12291" width="27.375" style="11" customWidth="1"/>
    <col min="12292" max="12293" width="8.875" style="11" customWidth="1"/>
    <col min="12294" max="12303" width="9.5" style="11" bestFit="1" customWidth="1"/>
    <col min="12304" max="12304" width="17.5" style="11" customWidth="1"/>
    <col min="12305" max="12546" width="9" style="11"/>
    <col min="12547" max="12547" width="27.375" style="11" customWidth="1"/>
    <col min="12548" max="12549" width="8.875" style="11" customWidth="1"/>
    <col min="12550" max="12559" width="9.5" style="11" bestFit="1" customWidth="1"/>
    <col min="12560" max="12560" width="17.5" style="11" customWidth="1"/>
    <col min="12561" max="12802" width="9" style="11"/>
    <col min="12803" max="12803" width="27.375" style="11" customWidth="1"/>
    <col min="12804" max="12805" width="8.875" style="11" customWidth="1"/>
    <col min="12806" max="12815" width="9.5" style="11" bestFit="1" customWidth="1"/>
    <col min="12816" max="12816" width="17.5" style="11" customWidth="1"/>
    <col min="12817" max="13058" width="9" style="11"/>
    <col min="13059" max="13059" width="27.375" style="11" customWidth="1"/>
    <col min="13060" max="13061" width="8.875" style="11" customWidth="1"/>
    <col min="13062" max="13071" width="9.5" style="11" bestFit="1" customWidth="1"/>
    <col min="13072" max="13072" width="17.5" style="11" customWidth="1"/>
    <col min="13073" max="13314" width="9" style="11"/>
    <col min="13315" max="13315" width="27.375" style="11" customWidth="1"/>
    <col min="13316" max="13317" width="8.875" style="11" customWidth="1"/>
    <col min="13318" max="13327" width="9.5" style="11" bestFit="1" customWidth="1"/>
    <col min="13328" max="13328" width="17.5" style="11" customWidth="1"/>
    <col min="13329" max="13570" width="9" style="11"/>
    <col min="13571" max="13571" width="27.375" style="11" customWidth="1"/>
    <col min="13572" max="13573" width="8.875" style="11" customWidth="1"/>
    <col min="13574" max="13583" width="9.5" style="11" bestFit="1" customWidth="1"/>
    <col min="13584" max="13584" width="17.5" style="11" customWidth="1"/>
    <col min="13585" max="13826" width="9" style="11"/>
    <col min="13827" max="13827" width="27.375" style="11" customWidth="1"/>
    <col min="13828" max="13829" width="8.875" style="11" customWidth="1"/>
    <col min="13830" max="13839" width="9.5" style="11" bestFit="1" customWidth="1"/>
    <col min="13840" max="13840" width="17.5" style="11" customWidth="1"/>
    <col min="13841" max="14082" width="9" style="11"/>
    <col min="14083" max="14083" width="27.375" style="11" customWidth="1"/>
    <col min="14084" max="14085" width="8.875" style="11" customWidth="1"/>
    <col min="14086" max="14095" width="9.5" style="11" bestFit="1" customWidth="1"/>
    <col min="14096" max="14096" width="17.5" style="11" customWidth="1"/>
    <col min="14097" max="14338" width="9" style="11"/>
    <col min="14339" max="14339" width="27.375" style="11" customWidth="1"/>
    <col min="14340" max="14341" width="8.875" style="11" customWidth="1"/>
    <col min="14342" max="14351" width="9.5" style="11" bestFit="1" customWidth="1"/>
    <col min="14352" max="14352" width="17.5" style="11" customWidth="1"/>
    <col min="14353" max="14594" width="9" style="11"/>
    <col min="14595" max="14595" width="27.375" style="11" customWidth="1"/>
    <col min="14596" max="14597" width="8.875" style="11" customWidth="1"/>
    <col min="14598" max="14607" width="9.5" style="11" bestFit="1" customWidth="1"/>
    <col min="14608" max="14608" width="17.5" style="11" customWidth="1"/>
    <col min="14609" max="14850" width="9" style="11"/>
    <col min="14851" max="14851" width="27.375" style="11" customWidth="1"/>
    <col min="14852" max="14853" width="8.875" style="11" customWidth="1"/>
    <col min="14854" max="14863" width="9.5" style="11" bestFit="1" customWidth="1"/>
    <col min="14864" max="14864" width="17.5" style="11" customWidth="1"/>
    <col min="14865" max="15106" width="9" style="11"/>
    <col min="15107" max="15107" width="27.375" style="11" customWidth="1"/>
    <col min="15108" max="15109" width="8.875" style="11" customWidth="1"/>
    <col min="15110" max="15119" width="9.5" style="11" bestFit="1" customWidth="1"/>
    <col min="15120" max="15120" width="17.5" style="11" customWidth="1"/>
    <col min="15121" max="15362" width="9" style="11"/>
    <col min="15363" max="15363" width="27.375" style="11" customWidth="1"/>
    <col min="15364" max="15365" width="8.875" style="11" customWidth="1"/>
    <col min="15366" max="15375" width="9.5" style="11" bestFit="1" customWidth="1"/>
    <col min="15376" max="15376" width="17.5" style="11" customWidth="1"/>
    <col min="15377" max="15618" width="9" style="11"/>
    <col min="15619" max="15619" width="27.375" style="11" customWidth="1"/>
    <col min="15620" max="15621" width="8.875" style="11" customWidth="1"/>
    <col min="15622" max="15631" width="9.5" style="11" bestFit="1" customWidth="1"/>
    <col min="15632" max="15632" width="17.5" style="11" customWidth="1"/>
    <col min="15633" max="15874" width="9" style="11"/>
    <col min="15875" max="15875" width="27.375" style="11" customWidth="1"/>
    <col min="15876" max="15877" width="8.875" style="11" customWidth="1"/>
    <col min="15878" max="15887" width="9.5" style="11" bestFit="1" customWidth="1"/>
    <col min="15888" max="15888" width="17.5" style="11" customWidth="1"/>
    <col min="15889" max="16130" width="9" style="11"/>
    <col min="16131" max="16131" width="27.375" style="11" customWidth="1"/>
    <col min="16132" max="16133" width="8.875" style="11" customWidth="1"/>
    <col min="16134" max="16143" width="9.5" style="11" bestFit="1" customWidth="1"/>
    <col min="16144" max="16144" width="17.5" style="11" customWidth="1"/>
    <col min="16145" max="16384" width="9" style="11"/>
  </cols>
  <sheetData>
    <row r="1" spans="2:17" ht="15" customHeight="1" x14ac:dyDescent="0.15">
      <c r="B1" s="91"/>
      <c r="C1" s="91"/>
      <c r="D1" s="91"/>
      <c r="E1" s="91"/>
      <c r="F1" s="91"/>
      <c r="G1" s="91"/>
      <c r="H1" s="91"/>
    </row>
    <row r="5" spans="2:17" ht="20.25" customHeight="1" x14ac:dyDescent="0.15">
      <c r="B5" s="92" t="s">
        <v>134</v>
      </c>
      <c r="C5" s="91"/>
      <c r="D5" s="91"/>
      <c r="E5" s="91"/>
      <c r="F5" s="91"/>
    </row>
    <row r="7" spans="2:17" s="14" customFormat="1" ht="18.600000000000001" customHeight="1" x14ac:dyDescent="0.15">
      <c r="B7" s="12" t="s">
        <v>6</v>
      </c>
      <c r="C7" s="117" t="s">
        <v>99</v>
      </c>
      <c r="D7" s="117"/>
      <c r="E7" s="117"/>
      <c r="F7" s="117"/>
      <c r="G7" s="117"/>
      <c r="H7" s="117"/>
      <c r="I7" s="11"/>
      <c r="J7" s="11"/>
      <c r="K7" s="13"/>
      <c r="L7" s="13"/>
      <c r="M7" s="13"/>
      <c r="N7" s="13"/>
    </row>
    <row r="8" spans="2:17" s="14" customFormat="1" ht="18.600000000000001" customHeight="1" x14ac:dyDescent="0.15">
      <c r="B8" s="113" t="s">
        <v>7</v>
      </c>
      <c r="C8" s="12" t="s">
        <v>8</v>
      </c>
      <c r="D8" s="117"/>
      <c r="E8" s="117"/>
      <c r="F8" s="117"/>
      <c r="G8" s="117"/>
      <c r="H8" s="117"/>
      <c r="I8" s="11"/>
      <c r="J8" s="11"/>
      <c r="K8" s="13"/>
      <c r="L8" s="13"/>
      <c r="M8" s="13"/>
    </row>
    <row r="9" spans="2:17" s="14" customFormat="1" ht="18.600000000000001" customHeight="1" x14ac:dyDescent="0.15">
      <c r="B9" s="114"/>
      <c r="C9" s="12" t="s">
        <v>9</v>
      </c>
      <c r="D9" s="116" t="s">
        <v>91</v>
      </c>
      <c r="E9" s="116"/>
      <c r="F9" s="15" t="s">
        <v>10</v>
      </c>
      <c r="G9" s="116" t="s">
        <v>92</v>
      </c>
      <c r="H9" s="116"/>
      <c r="I9" s="11"/>
      <c r="J9" s="11"/>
      <c r="K9" s="13"/>
      <c r="L9" s="13"/>
      <c r="M9" s="13"/>
    </row>
    <row r="10" spans="2:17" s="14" customFormat="1" ht="18.600000000000001" customHeight="1" x14ac:dyDescent="0.15">
      <c r="B10" s="115"/>
      <c r="C10" s="12" t="s">
        <v>90</v>
      </c>
      <c r="D10" s="118">
        <v>700</v>
      </c>
      <c r="E10" s="119"/>
      <c r="F10" s="16" t="s">
        <v>94</v>
      </c>
      <c r="G10" s="17"/>
      <c r="H10" s="18"/>
      <c r="I10" s="11"/>
      <c r="J10" s="11"/>
      <c r="K10" s="13"/>
      <c r="L10" s="13"/>
      <c r="M10" s="13"/>
      <c r="N10" s="13"/>
    </row>
    <row r="11" spans="2:17" ht="15" customHeight="1" x14ac:dyDescent="0.15">
      <c r="B11" s="19"/>
      <c r="C11" s="19"/>
      <c r="D11" s="20"/>
      <c r="E11" s="21"/>
      <c r="F11" s="22"/>
      <c r="G11" s="22"/>
      <c r="H11" s="22"/>
      <c r="I11" s="22"/>
      <c r="J11" s="22"/>
      <c r="K11" s="22"/>
      <c r="L11" s="23"/>
      <c r="M11" s="23"/>
      <c r="N11" s="23"/>
      <c r="O11" s="23"/>
    </row>
    <row r="12" spans="2:17" ht="15" customHeight="1" x14ac:dyDescent="0.15">
      <c r="B12" s="19"/>
      <c r="C12" s="19"/>
      <c r="D12" s="24"/>
      <c r="E12" s="22"/>
      <c r="F12" s="22"/>
      <c r="G12" s="22"/>
      <c r="H12" s="22"/>
      <c r="I12" s="22"/>
      <c r="J12" s="22"/>
      <c r="K12" s="22"/>
      <c r="L12" s="23"/>
      <c r="M12" s="23"/>
      <c r="N12" s="23"/>
      <c r="O12" s="23"/>
    </row>
    <row r="13" spans="2:17" ht="15" customHeight="1" x14ac:dyDescent="0.15">
      <c r="B13" s="25"/>
      <c r="C13" s="19"/>
      <c r="D13" s="24"/>
      <c r="E13" s="26"/>
      <c r="F13" s="27" t="s">
        <v>103</v>
      </c>
      <c r="G13" s="112"/>
      <c r="H13" s="28" t="s">
        <v>104</v>
      </c>
      <c r="I13" s="22"/>
      <c r="J13" s="22"/>
      <c r="O13" s="23"/>
    </row>
    <row r="14" spans="2:17" ht="15" customHeight="1" x14ac:dyDescent="0.15">
      <c r="B14" s="10" t="s">
        <v>39</v>
      </c>
      <c r="C14" s="10"/>
      <c r="D14" s="29" t="s">
        <v>50</v>
      </c>
      <c r="F14" s="30"/>
      <c r="G14" s="30"/>
      <c r="H14" s="30"/>
      <c r="I14" s="30"/>
      <c r="J14" s="30"/>
      <c r="K14" s="30"/>
      <c r="L14" s="23"/>
      <c r="M14" s="23"/>
      <c r="N14" s="23"/>
      <c r="O14" s="23"/>
    </row>
    <row r="15" spans="2:17" ht="15" customHeight="1" x14ac:dyDescent="0.15">
      <c r="B15" s="10"/>
      <c r="C15" s="10"/>
      <c r="D15" s="31" t="s">
        <v>11</v>
      </c>
      <c r="E15" s="31" t="s">
        <v>12</v>
      </c>
      <c r="F15" s="31" t="s">
        <v>13</v>
      </c>
      <c r="G15" s="31" t="s">
        <v>14</v>
      </c>
      <c r="H15" s="31" t="s">
        <v>15</v>
      </c>
      <c r="I15" s="31" t="s">
        <v>16</v>
      </c>
      <c r="J15" s="31" t="s">
        <v>17</v>
      </c>
      <c r="K15" s="31" t="s">
        <v>18</v>
      </c>
      <c r="L15" s="31" t="s">
        <v>19</v>
      </c>
      <c r="M15" s="31" t="s">
        <v>20</v>
      </c>
      <c r="N15" s="31" t="s">
        <v>21</v>
      </c>
      <c r="O15" s="31" t="s">
        <v>22</v>
      </c>
      <c r="P15" s="32" t="s">
        <v>42</v>
      </c>
      <c r="Q15" s="32" t="s">
        <v>40</v>
      </c>
    </row>
    <row r="16" spans="2:17" ht="15" customHeight="1" x14ac:dyDescent="0.15">
      <c r="B16" s="131" t="s">
        <v>43</v>
      </c>
      <c r="C16" s="132"/>
      <c r="D16" s="33"/>
      <c r="E16" s="33"/>
      <c r="F16" s="33"/>
      <c r="G16" s="33"/>
      <c r="H16" s="33"/>
      <c r="I16" s="33"/>
      <c r="J16" s="33"/>
      <c r="K16" s="33"/>
      <c r="L16" s="33"/>
      <c r="M16" s="33"/>
      <c r="N16" s="33"/>
      <c r="O16" s="33"/>
      <c r="P16" s="111">
        <f>SUM(D16:O16)</f>
        <v>0</v>
      </c>
      <c r="Q16" s="34" t="s">
        <v>41</v>
      </c>
    </row>
    <row r="17" spans="2:17" ht="15" customHeight="1" x14ac:dyDescent="0.15">
      <c r="B17" s="35"/>
      <c r="C17" s="35"/>
      <c r="D17" s="36"/>
      <c r="E17" s="36"/>
      <c r="F17" s="36"/>
      <c r="G17" s="36"/>
      <c r="H17" s="36"/>
      <c r="I17" s="36"/>
      <c r="J17" s="36"/>
      <c r="K17" s="36"/>
      <c r="L17" s="36"/>
      <c r="M17" s="36"/>
      <c r="N17" s="36"/>
      <c r="O17" s="36"/>
    </row>
    <row r="18" spans="2:17" ht="15" customHeight="1" x14ac:dyDescent="0.15">
      <c r="B18" s="25" t="s">
        <v>127</v>
      </c>
      <c r="C18" s="25"/>
      <c r="D18" s="24"/>
      <c r="E18" s="22"/>
      <c r="F18" s="22"/>
      <c r="G18" s="22"/>
      <c r="H18" s="22"/>
      <c r="I18" s="22"/>
      <c r="J18" s="22"/>
      <c r="K18" s="22"/>
      <c r="L18" s="23"/>
      <c r="M18" s="23"/>
      <c r="N18" s="23"/>
      <c r="O18" s="23"/>
    </row>
    <row r="19" spans="2:17" ht="15" customHeight="1" x14ac:dyDescent="0.15">
      <c r="D19" s="133"/>
      <c r="E19" s="134"/>
      <c r="F19" s="39"/>
      <c r="H19" s="133"/>
      <c r="I19" s="134"/>
      <c r="J19" s="39"/>
      <c r="K19" s="133"/>
      <c r="L19" s="133"/>
      <c r="M19" s="40"/>
    </row>
    <row r="20" spans="2:17" ht="15" customHeight="1" x14ac:dyDescent="0.15">
      <c r="B20" s="11" t="s">
        <v>44</v>
      </c>
      <c r="D20" s="41"/>
      <c r="E20" s="42"/>
      <c r="F20" s="43"/>
      <c r="G20" s="44"/>
      <c r="H20" s="41"/>
      <c r="I20" s="42"/>
      <c r="J20" s="43"/>
      <c r="K20" s="41"/>
      <c r="L20" s="41"/>
      <c r="M20" s="40"/>
    </row>
    <row r="21" spans="2:17" ht="15" customHeight="1" x14ac:dyDescent="0.15">
      <c r="B21" s="128" t="str">
        <f>B16</f>
        <v>A製品</v>
      </c>
      <c r="C21" s="45" t="s">
        <v>45</v>
      </c>
      <c r="D21" s="126"/>
      <c r="E21" s="127"/>
      <c r="F21" s="46" t="s">
        <v>68</v>
      </c>
      <c r="G21" s="47" t="s">
        <v>71</v>
      </c>
      <c r="H21" s="48" t="s">
        <v>73</v>
      </c>
      <c r="I21" s="49"/>
      <c r="J21" s="110" t="str">
        <f>Q16</f>
        <v>個</v>
      </c>
      <c r="K21" s="122" t="s">
        <v>47</v>
      </c>
      <c r="L21" s="123"/>
      <c r="M21" s="120" t="s">
        <v>48</v>
      </c>
      <c r="N21" s="121"/>
    </row>
    <row r="22" spans="2:17" ht="15" customHeight="1" x14ac:dyDescent="0.15">
      <c r="B22" s="129"/>
      <c r="C22" s="45" t="s">
        <v>45</v>
      </c>
      <c r="D22" s="126"/>
      <c r="E22" s="127"/>
      <c r="F22" s="46" t="s">
        <v>68</v>
      </c>
      <c r="G22" s="47" t="s">
        <v>72</v>
      </c>
      <c r="H22" s="48" t="s">
        <v>73</v>
      </c>
      <c r="I22" s="49"/>
      <c r="J22" s="110" t="str">
        <f>Q16</f>
        <v>個</v>
      </c>
      <c r="K22" s="122" t="s">
        <v>47</v>
      </c>
      <c r="L22" s="123"/>
      <c r="M22" s="120" t="s">
        <v>31</v>
      </c>
      <c r="N22" s="121"/>
    </row>
    <row r="23" spans="2:17" ht="15" customHeight="1" x14ac:dyDescent="0.15">
      <c r="B23" s="130"/>
      <c r="C23" s="48" t="s">
        <v>46</v>
      </c>
      <c r="D23" s="126"/>
      <c r="E23" s="127"/>
      <c r="F23" s="46" t="s">
        <v>69</v>
      </c>
      <c r="G23" s="47" t="s">
        <v>70</v>
      </c>
      <c r="H23" s="48" t="s">
        <v>73</v>
      </c>
      <c r="I23" s="49"/>
      <c r="J23" s="110" t="str">
        <f>Q16</f>
        <v>個</v>
      </c>
      <c r="K23" s="37"/>
      <c r="L23" s="37"/>
      <c r="M23" s="40"/>
    </row>
    <row r="24" spans="2:17" ht="15" customHeight="1" x14ac:dyDescent="0.15">
      <c r="B24" s="50"/>
      <c r="C24" s="51"/>
      <c r="D24" s="52"/>
      <c r="E24" s="17"/>
      <c r="F24" s="53"/>
      <c r="G24" s="53"/>
      <c r="H24" s="53"/>
      <c r="I24" s="54"/>
      <c r="J24" s="55"/>
      <c r="K24" s="37"/>
      <c r="L24" s="37"/>
      <c r="M24" s="40"/>
    </row>
    <row r="25" spans="2:17" ht="15" customHeight="1" x14ac:dyDescent="0.15">
      <c r="B25" s="50"/>
      <c r="D25" s="31" t="s">
        <v>11</v>
      </c>
      <c r="E25" s="31" t="s">
        <v>12</v>
      </c>
      <c r="F25" s="31" t="s">
        <v>13</v>
      </c>
      <c r="G25" s="31" t="s">
        <v>14</v>
      </c>
      <c r="H25" s="31" t="s">
        <v>15</v>
      </c>
      <c r="I25" s="31" t="s">
        <v>16</v>
      </c>
      <c r="J25" s="31" t="s">
        <v>17</v>
      </c>
      <c r="K25" s="31" t="s">
        <v>18</v>
      </c>
      <c r="L25" s="31" t="s">
        <v>19</v>
      </c>
      <c r="M25" s="31" t="s">
        <v>20</v>
      </c>
      <c r="N25" s="31" t="s">
        <v>21</v>
      </c>
      <c r="O25" s="31" t="s">
        <v>22</v>
      </c>
      <c r="P25" s="32" t="s">
        <v>23</v>
      </c>
      <c r="Q25" s="32" t="s">
        <v>40</v>
      </c>
    </row>
    <row r="26" spans="2:17" ht="15" customHeight="1" x14ac:dyDescent="0.15">
      <c r="B26" s="93" t="str">
        <f>M21</f>
        <v>軽油</v>
      </c>
      <c r="C26" s="56" t="s">
        <v>49</v>
      </c>
      <c r="D26" s="109" t="str">
        <f>IF($D$21="","",D16*$D$21/$I$21)</f>
        <v/>
      </c>
      <c r="E26" s="109" t="str">
        <f t="shared" ref="E26:O26" si="0">IF($D$21="","",E16*$D$21/$I$21)</f>
        <v/>
      </c>
      <c r="F26" s="109" t="str">
        <f t="shared" si="0"/>
        <v/>
      </c>
      <c r="G26" s="109" t="str">
        <f t="shared" si="0"/>
        <v/>
      </c>
      <c r="H26" s="109" t="str">
        <f t="shared" si="0"/>
        <v/>
      </c>
      <c r="I26" s="109" t="str">
        <f t="shared" si="0"/>
        <v/>
      </c>
      <c r="J26" s="109" t="str">
        <f t="shared" si="0"/>
        <v/>
      </c>
      <c r="K26" s="109" t="str">
        <f t="shared" si="0"/>
        <v/>
      </c>
      <c r="L26" s="109" t="str">
        <f t="shared" si="0"/>
        <v/>
      </c>
      <c r="M26" s="109" t="str">
        <f t="shared" si="0"/>
        <v/>
      </c>
      <c r="N26" s="109" t="str">
        <f t="shared" si="0"/>
        <v/>
      </c>
      <c r="O26" s="109" t="str">
        <f t="shared" si="0"/>
        <v/>
      </c>
      <c r="P26" s="109">
        <f>SUM(D26:O26)</f>
        <v>0</v>
      </c>
      <c r="Q26" s="107" t="str">
        <f>G21</f>
        <v>L</v>
      </c>
    </row>
    <row r="27" spans="2:17" ht="15" customHeight="1" x14ac:dyDescent="0.15">
      <c r="B27" s="93" t="str">
        <f>M22</f>
        <v>天然ガス</v>
      </c>
      <c r="C27" s="56" t="s">
        <v>49</v>
      </c>
      <c r="D27" s="109" t="str">
        <f>IF($D$22="","",D16*$D$22/$I$22)</f>
        <v/>
      </c>
      <c r="E27" s="109" t="str">
        <f t="shared" ref="E27:O27" si="1">IF($D$22="","",E16*$D$22/$I$22)</f>
        <v/>
      </c>
      <c r="F27" s="109" t="str">
        <f t="shared" si="1"/>
        <v/>
      </c>
      <c r="G27" s="109" t="str">
        <f t="shared" si="1"/>
        <v/>
      </c>
      <c r="H27" s="109" t="str">
        <f t="shared" si="1"/>
        <v/>
      </c>
      <c r="I27" s="109" t="str">
        <f t="shared" si="1"/>
        <v/>
      </c>
      <c r="J27" s="109" t="str">
        <f t="shared" si="1"/>
        <v/>
      </c>
      <c r="K27" s="109" t="str">
        <f t="shared" si="1"/>
        <v/>
      </c>
      <c r="L27" s="109" t="str">
        <f t="shared" si="1"/>
        <v/>
      </c>
      <c r="M27" s="109" t="str">
        <f t="shared" si="1"/>
        <v/>
      </c>
      <c r="N27" s="109" t="str">
        <f t="shared" si="1"/>
        <v/>
      </c>
      <c r="O27" s="109" t="str">
        <f t="shared" si="1"/>
        <v/>
      </c>
      <c r="P27" s="109">
        <f t="shared" ref="P27:P28" si="2">SUM(D27:O27)</f>
        <v>0</v>
      </c>
      <c r="Q27" s="108" t="str">
        <f>G22</f>
        <v>Nm3</v>
      </c>
    </row>
    <row r="28" spans="2:17" ht="15" customHeight="1" x14ac:dyDescent="0.15">
      <c r="B28" s="93" t="s">
        <v>74</v>
      </c>
      <c r="C28" s="56" t="s">
        <v>75</v>
      </c>
      <c r="D28" s="109" t="str">
        <f>IF($D$23="","",D16*$D$23/$I$23/1000)</f>
        <v/>
      </c>
      <c r="E28" s="109" t="str">
        <f t="shared" ref="E28:O28" si="3">IF($D$23="","",E16*$D$23/$I$23/1000)</f>
        <v/>
      </c>
      <c r="F28" s="109" t="str">
        <f t="shared" si="3"/>
        <v/>
      </c>
      <c r="G28" s="109" t="str">
        <f t="shared" si="3"/>
        <v/>
      </c>
      <c r="H28" s="109" t="str">
        <f t="shared" si="3"/>
        <v/>
      </c>
      <c r="I28" s="109" t="str">
        <f t="shared" si="3"/>
        <v/>
      </c>
      <c r="J28" s="109" t="str">
        <f t="shared" si="3"/>
        <v/>
      </c>
      <c r="K28" s="109" t="str">
        <f t="shared" si="3"/>
        <v/>
      </c>
      <c r="L28" s="109" t="str">
        <f t="shared" si="3"/>
        <v/>
      </c>
      <c r="M28" s="109" t="str">
        <f t="shared" si="3"/>
        <v/>
      </c>
      <c r="N28" s="109" t="str">
        <f t="shared" si="3"/>
        <v/>
      </c>
      <c r="O28" s="109" t="str">
        <f t="shared" si="3"/>
        <v/>
      </c>
      <c r="P28" s="109">
        <f t="shared" si="2"/>
        <v>0</v>
      </c>
      <c r="Q28" s="32" t="s">
        <v>36</v>
      </c>
    </row>
    <row r="29" spans="2:17" ht="15" customHeight="1" x14ac:dyDescent="0.15">
      <c r="B29" s="57"/>
      <c r="C29" s="25"/>
      <c r="D29" s="36"/>
      <c r="E29" s="36"/>
      <c r="F29" s="36"/>
      <c r="G29" s="36"/>
      <c r="H29" s="36"/>
      <c r="I29" s="36"/>
      <c r="J29" s="36"/>
      <c r="K29" s="36"/>
      <c r="L29" s="36"/>
      <c r="M29" s="36"/>
      <c r="N29" s="36"/>
      <c r="O29" s="36"/>
    </row>
    <row r="30" spans="2:17" ht="15" customHeight="1" x14ac:dyDescent="0.15">
      <c r="B30" s="25" t="s">
        <v>66</v>
      </c>
      <c r="C30" s="25"/>
      <c r="D30" s="36"/>
      <c r="E30" s="36"/>
      <c r="F30" s="36"/>
      <c r="G30" s="36"/>
      <c r="H30" s="36"/>
      <c r="I30" s="36"/>
      <c r="J30" s="36"/>
      <c r="K30" s="36"/>
      <c r="L30" s="36"/>
      <c r="M30" s="36"/>
      <c r="N30" s="36"/>
      <c r="O30" s="36"/>
    </row>
    <row r="31" spans="2:17" ht="15" customHeight="1" x14ac:dyDescent="0.15">
      <c r="B31" s="25"/>
      <c r="C31" s="25"/>
      <c r="D31" s="36"/>
      <c r="E31" s="36"/>
      <c r="F31" s="36"/>
      <c r="G31" s="36"/>
      <c r="H31" s="36"/>
      <c r="I31" s="36"/>
      <c r="J31" s="36"/>
      <c r="K31" s="36"/>
      <c r="L31" s="36"/>
      <c r="M31" s="36"/>
      <c r="N31" s="36"/>
      <c r="O31" s="36"/>
    </row>
    <row r="32" spans="2:17" ht="15" customHeight="1" x14ac:dyDescent="0.15">
      <c r="B32" s="11" t="s">
        <v>44</v>
      </c>
      <c r="D32" s="41"/>
      <c r="E32" s="42"/>
      <c r="F32" s="43"/>
      <c r="G32" s="44"/>
      <c r="H32" s="41"/>
      <c r="I32" s="42"/>
      <c r="J32" s="43"/>
      <c r="K32" s="41"/>
      <c r="L32" s="41"/>
      <c r="M32" s="40"/>
    </row>
    <row r="33" spans="2:17" ht="15" customHeight="1" x14ac:dyDescent="0.15">
      <c r="B33" s="128" t="str">
        <f>B16</f>
        <v>A製品</v>
      </c>
      <c r="C33" s="45" t="s">
        <v>45</v>
      </c>
      <c r="D33" s="124"/>
      <c r="E33" s="125"/>
      <c r="F33" s="46" t="s">
        <v>68</v>
      </c>
      <c r="G33" s="47" t="s">
        <v>71</v>
      </c>
      <c r="H33" s="48" t="s">
        <v>73</v>
      </c>
      <c r="I33" s="49"/>
      <c r="J33" s="110" t="str">
        <f>$Q$16</f>
        <v>個</v>
      </c>
      <c r="K33" s="122" t="s">
        <v>47</v>
      </c>
      <c r="L33" s="123"/>
      <c r="M33" s="120" t="s">
        <v>48</v>
      </c>
      <c r="N33" s="121"/>
    </row>
    <row r="34" spans="2:17" ht="15" customHeight="1" x14ac:dyDescent="0.15">
      <c r="B34" s="129"/>
      <c r="C34" s="45" t="s">
        <v>45</v>
      </c>
      <c r="D34" s="124"/>
      <c r="E34" s="125"/>
      <c r="F34" s="46" t="s">
        <v>68</v>
      </c>
      <c r="G34" s="47" t="s">
        <v>72</v>
      </c>
      <c r="H34" s="48" t="s">
        <v>73</v>
      </c>
      <c r="I34" s="49"/>
      <c r="J34" s="110" t="str">
        <f t="shared" ref="J34:J35" si="4">$Q$16</f>
        <v>個</v>
      </c>
      <c r="K34" s="122" t="s">
        <v>47</v>
      </c>
      <c r="L34" s="123"/>
      <c r="M34" s="120" t="s">
        <v>31</v>
      </c>
      <c r="N34" s="121"/>
    </row>
    <row r="35" spans="2:17" ht="15" customHeight="1" x14ac:dyDescent="0.15">
      <c r="B35" s="130"/>
      <c r="C35" s="48" t="s">
        <v>46</v>
      </c>
      <c r="D35" s="124"/>
      <c r="E35" s="125"/>
      <c r="F35" s="46" t="s">
        <v>69</v>
      </c>
      <c r="G35" s="47" t="s">
        <v>70</v>
      </c>
      <c r="H35" s="48" t="s">
        <v>73</v>
      </c>
      <c r="I35" s="49"/>
      <c r="J35" s="110" t="str">
        <f t="shared" si="4"/>
        <v>個</v>
      </c>
      <c r="K35" s="37"/>
      <c r="L35" s="37"/>
      <c r="M35" s="40"/>
    </row>
    <row r="36" spans="2:17" ht="15" customHeight="1" x14ac:dyDescent="0.15">
      <c r="B36" s="50"/>
      <c r="C36" s="51"/>
      <c r="D36" s="52"/>
      <c r="E36" s="17"/>
      <c r="F36" s="53"/>
      <c r="G36" s="53"/>
      <c r="H36" s="53"/>
      <c r="I36" s="54"/>
      <c r="J36" s="55"/>
      <c r="K36" s="37"/>
      <c r="L36" s="37"/>
      <c r="M36" s="40"/>
    </row>
    <row r="37" spans="2:17" ht="15" customHeight="1" x14ac:dyDescent="0.15">
      <c r="B37" s="50"/>
      <c r="D37" s="31" t="s">
        <v>11</v>
      </c>
      <c r="E37" s="31" t="s">
        <v>12</v>
      </c>
      <c r="F37" s="31" t="s">
        <v>13</v>
      </c>
      <c r="G37" s="31" t="s">
        <v>14</v>
      </c>
      <c r="H37" s="31" t="s">
        <v>15</v>
      </c>
      <c r="I37" s="31" t="s">
        <v>16</v>
      </c>
      <c r="J37" s="31" t="s">
        <v>17</v>
      </c>
      <c r="K37" s="31" t="s">
        <v>18</v>
      </c>
      <c r="L37" s="31" t="s">
        <v>19</v>
      </c>
      <c r="M37" s="31" t="s">
        <v>20</v>
      </c>
      <c r="N37" s="31" t="s">
        <v>21</v>
      </c>
      <c r="O37" s="31" t="s">
        <v>22</v>
      </c>
      <c r="P37" s="32" t="s">
        <v>23</v>
      </c>
      <c r="Q37" s="32" t="s">
        <v>40</v>
      </c>
    </row>
    <row r="38" spans="2:17" ht="15" customHeight="1" x14ac:dyDescent="0.15">
      <c r="B38" s="93" t="str">
        <f>M33</f>
        <v>軽油</v>
      </c>
      <c r="C38" s="56" t="s">
        <v>49</v>
      </c>
      <c r="D38" s="106" t="str">
        <f>IF($D$33="","",D16*$D$33/$I$33)</f>
        <v/>
      </c>
      <c r="E38" s="106" t="str">
        <f t="shared" ref="E38:O38" si="5">IF($D$33="","",E16*$D$33/$I$33)</f>
        <v/>
      </c>
      <c r="F38" s="106" t="str">
        <f t="shared" si="5"/>
        <v/>
      </c>
      <c r="G38" s="106" t="str">
        <f t="shared" si="5"/>
        <v/>
      </c>
      <c r="H38" s="106" t="str">
        <f t="shared" si="5"/>
        <v/>
      </c>
      <c r="I38" s="106" t="str">
        <f t="shared" si="5"/>
        <v/>
      </c>
      <c r="J38" s="106" t="str">
        <f t="shared" si="5"/>
        <v/>
      </c>
      <c r="K38" s="106" t="str">
        <f t="shared" si="5"/>
        <v/>
      </c>
      <c r="L38" s="106" t="str">
        <f t="shared" si="5"/>
        <v/>
      </c>
      <c r="M38" s="106" t="str">
        <f t="shared" si="5"/>
        <v/>
      </c>
      <c r="N38" s="106" t="str">
        <f t="shared" si="5"/>
        <v/>
      </c>
      <c r="O38" s="106" t="str">
        <f t="shared" si="5"/>
        <v/>
      </c>
      <c r="P38" s="106">
        <f>SUM(D38:O38)</f>
        <v>0</v>
      </c>
      <c r="Q38" s="107" t="str">
        <f>G33</f>
        <v>L</v>
      </c>
    </row>
    <row r="39" spans="2:17" ht="15" customHeight="1" x14ac:dyDescent="0.15">
      <c r="B39" s="93" t="str">
        <f>M34</f>
        <v>天然ガス</v>
      </c>
      <c r="C39" s="56" t="s">
        <v>49</v>
      </c>
      <c r="D39" s="106" t="str">
        <f>IF($D$34="","",D16*$D$34/$I$34)</f>
        <v/>
      </c>
      <c r="E39" s="106" t="str">
        <f t="shared" ref="E39:N39" si="6">IF($D$34="","",E16*$D$34/$I$34)</f>
        <v/>
      </c>
      <c r="F39" s="106" t="str">
        <f t="shared" si="6"/>
        <v/>
      </c>
      <c r="G39" s="106" t="str">
        <f t="shared" si="6"/>
        <v/>
      </c>
      <c r="H39" s="106" t="str">
        <f t="shared" si="6"/>
        <v/>
      </c>
      <c r="I39" s="106" t="str">
        <f t="shared" si="6"/>
        <v/>
      </c>
      <c r="J39" s="106" t="str">
        <f t="shared" si="6"/>
        <v/>
      </c>
      <c r="K39" s="106" t="str">
        <f t="shared" si="6"/>
        <v/>
      </c>
      <c r="L39" s="106" t="str">
        <f t="shared" si="6"/>
        <v/>
      </c>
      <c r="M39" s="106" t="str">
        <f t="shared" si="6"/>
        <v/>
      </c>
      <c r="N39" s="106" t="str">
        <f t="shared" si="6"/>
        <v/>
      </c>
      <c r="O39" s="106" t="str">
        <f>IF($D$34="","",O16*$D$34/$I$34)</f>
        <v/>
      </c>
      <c r="P39" s="106">
        <f>SUM(D39:O39)</f>
        <v>0</v>
      </c>
      <c r="Q39" s="108" t="str">
        <f>G34</f>
        <v>Nm3</v>
      </c>
    </row>
    <row r="40" spans="2:17" ht="15" customHeight="1" x14ac:dyDescent="0.15">
      <c r="B40" s="93" t="s">
        <v>74</v>
      </c>
      <c r="C40" s="56" t="s">
        <v>75</v>
      </c>
      <c r="D40" s="106" t="str">
        <f>IF($D$35="","",D16*$D$35/$I$35/1000)</f>
        <v/>
      </c>
      <c r="E40" s="106" t="str">
        <f t="shared" ref="E40:N40" si="7">IF($D$35="","",E16*$D$35/$I$35/1000)</f>
        <v/>
      </c>
      <c r="F40" s="106" t="str">
        <f t="shared" si="7"/>
        <v/>
      </c>
      <c r="G40" s="106" t="str">
        <f t="shared" si="7"/>
        <v/>
      </c>
      <c r="H40" s="106" t="str">
        <f t="shared" si="7"/>
        <v/>
      </c>
      <c r="I40" s="106" t="str">
        <f t="shared" si="7"/>
        <v/>
      </c>
      <c r="J40" s="106" t="str">
        <f t="shared" si="7"/>
        <v/>
      </c>
      <c r="K40" s="106" t="str">
        <f t="shared" si="7"/>
        <v/>
      </c>
      <c r="L40" s="106" t="str">
        <f t="shared" si="7"/>
        <v/>
      </c>
      <c r="M40" s="106" t="str">
        <f t="shared" si="7"/>
        <v/>
      </c>
      <c r="N40" s="106" t="str">
        <f t="shared" si="7"/>
        <v/>
      </c>
      <c r="O40" s="106" t="str">
        <f>IF($D$35="","",O16*$D$35/$I$35/1000)</f>
        <v/>
      </c>
      <c r="P40" s="106">
        <f>SUM(D40:O40)</f>
        <v>0</v>
      </c>
      <c r="Q40" s="32" t="s">
        <v>36</v>
      </c>
    </row>
    <row r="41" spans="2:17" ht="15" customHeight="1" x14ac:dyDescent="0.15">
      <c r="B41" s="38"/>
      <c r="C41" s="38"/>
      <c r="D41" s="14"/>
      <c r="E41" s="14"/>
      <c r="F41" s="14"/>
      <c r="G41" s="14"/>
      <c r="H41" s="14"/>
      <c r="I41" s="14"/>
      <c r="J41" s="14"/>
      <c r="K41" s="14"/>
      <c r="L41" s="14"/>
      <c r="M41" s="14"/>
      <c r="N41" s="14"/>
      <c r="O41" s="14"/>
      <c r="P41" s="14"/>
    </row>
    <row r="42" spans="2:17" ht="15" customHeight="1" x14ac:dyDescent="0.15">
      <c r="B42" s="58" t="s">
        <v>130</v>
      </c>
      <c r="C42" s="14"/>
      <c r="D42" s="14"/>
      <c r="E42" s="59" t="s">
        <v>96</v>
      </c>
      <c r="F42" s="14"/>
      <c r="G42" s="14"/>
      <c r="H42" s="14"/>
      <c r="J42" s="59"/>
      <c r="K42" s="14"/>
      <c r="L42" s="59"/>
      <c r="M42" s="14"/>
      <c r="N42" s="14"/>
      <c r="O42" s="14"/>
      <c r="P42" s="14"/>
    </row>
    <row r="43" spans="2:17" ht="15" customHeight="1" x14ac:dyDescent="0.15">
      <c r="B43" s="14"/>
      <c r="C43" s="14" t="s">
        <v>120</v>
      </c>
      <c r="E43" s="14"/>
      <c r="F43" s="14" t="s">
        <v>57</v>
      </c>
      <c r="G43" s="14"/>
      <c r="H43" s="14"/>
      <c r="J43" s="14"/>
      <c r="K43" s="14"/>
      <c r="L43" s="14"/>
      <c r="M43" s="14"/>
      <c r="N43" s="14"/>
      <c r="O43" s="14"/>
      <c r="P43" s="104">
        <f>P45*I46+P48*I49+P51*I52</f>
        <v>0</v>
      </c>
    </row>
    <row r="44" spans="2:17" ht="15" customHeight="1" x14ac:dyDescent="0.15">
      <c r="B44" s="14"/>
      <c r="C44" s="14"/>
      <c r="D44" s="14"/>
      <c r="E44" s="14"/>
      <c r="F44" s="14"/>
      <c r="G44" s="14"/>
      <c r="H44" s="14"/>
      <c r="I44" s="14"/>
      <c r="J44" s="14"/>
      <c r="K44" s="14"/>
      <c r="L44" s="14"/>
      <c r="M44" s="14"/>
      <c r="N44" s="14"/>
      <c r="O44" s="14"/>
      <c r="P44" s="60"/>
    </row>
    <row r="45" spans="2:17" ht="15" customHeight="1" x14ac:dyDescent="0.15">
      <c r="B45" s="38" t="s">
        <v>121</v>
      </c>
      <c r="C45" s="38"/>
      <c r="D45" s="94" t="str">
        <f>M21</f>
        <v>軽油</v>
      </c>
      <c r="E45" s="14" t="s">
        <v>53</v>
      </c>
      <c r="F45" s="14"/>
      <c r="G45" s="14"/>
      <c r="H45" s="14"/>
      <c r="I45" s="101" t="str">
        <f>Q26</f>
        <v>L</v>
      </c>
      <c r="J45" s="14" t="s">
        <v>37</v>
      </c>
      <c r="K45" s="14" t="s">
        <v>54</v>
      </c>
      <c r="L45" s="14"/>
      <c r="M45" s="14"/>
      <c r="N45" s="14"/>
      <c r="O45" s="14"/>
      <c r="P45" s="104">
        <f>P26</f>
        <v>0</v>
      </c>
    </row>
    <row r="46" spans="2:17" ht="15" customHeight="1" x14ac:dyDescent="0.15">
      <c r="B46" s="38" t="s">
        <v>52</v>
      </c>
      <c r="C46" s="38"/>
      <c r="D46" s="94" t="str">
        <f>M21</f>
        <v>軽油</v>
      </c>
      <c r="E46" s="14" t="s">
        <v>55</v>
      </c>
      <c r="F46" s="14"/>
      <c r="G46" s="61" t="s">
        <v>38</v>
      </c>
      <c r="H46" s="100" t="str">
        <f>I45</f>
        <v>L</v>
      </c>
      <c r="I46" s="62"/>
      <c r="J46" s="38" t="s">
        <v>76</v>
      </c>
      <c r="K46" s="139"/>
      <c r="L46" s="140"/>
      <c r="M46" s="140"/>
      <c r="N46" s="141"/>
      <c r="O46" s="14"/>
      <c r="P46" s="63"/>
    </row>
    <row r="47" spans="2:17" ht="15" customHeight="1" x14ac:dyDescent="0.15">
      <c r="B47" s="38"/>
      <c r="C47" s="38"/>
      <c r="D47" s="64"/>
      <c r="E47" s="14"/>
      <c r="F47" s="14"/>
      <c r="G47" s="38"/>
      <c r="H47" s="14"/>
      <c r="I47" s="65"/>
      <c r="J47" s="38"/>
      <c r="K47" s="66"/>
      <c r="L47" s="66"/>
      <c r="M47" s="66"/>
      <c r="N47" s="66"/>
      <c r="O47" s="14"/>
      <c r="P47" s="67"/>
    </row>
    <row r="48" spans="2:17" ht="15" customHeight="1" x14ac:dyDescent="0.15">
      <c r="B48" s="38" t="s">
        <v>122</v>
      </c>
      <c r="C48" s="38"/>
      <c r="D48" s="94" t="str">
        <f>M22</f>
        <v>天然ガス</v>
      </c>
      <c r="E48" s="14" t="s">
        <v>53</v>
      </c>
      <c r="F48" s="14"/>
      <c r="G48" s="14"/>
      <c r="H48" s="14"/>
      <c r="I48" s="102" t="str">
        <f>Q27</f>
        <v>Nm3</v>
      </c>
      <c r="J48" s="14" t="s">
        <v>37</v>
      </c>
      <c r="K48" s="14" t="s">
        <v>54</v>
      </c>
      <c r="L48" s="14"/>
      <c r="M48" s="14"/>
      <c r="N48" s="14"/>
      <c r="O48" s="14"/>
      <c r="P48" s="104">
        <f>P27</f>
        <v>0</v>
      </c>
    </row>
    <row r="49" spans="2:16" ht="15" customHeight="1" x14ac:dyDescent="0.15">
      <c r="B49" s="38" t="s">
        <v>59</v>
      </c>
      <c r="C49" s="38"/>
      <c r="D49" s="94" t="str">
        <f>M22</f>
        <v>天然ガス</v>
      </c>
      <c r="E49" s="14" t="s">
        <v>55</v>
      </c>
      <c r="F49" s="14"/>
      <c r="G49" s="61" t="s">
        <v>38</v>
      </c>
      <c r="H49" s="103" t="str">
        <f>I48</f>
        <v>Nm3</v>
      </c>
      <c r="I49" s="62"/>
      <c r="J49" s="38" t="s">
        <v>76</v>
      </c>
      <c r="K49" s="139"/>
      <c r="L49" s="140"/>
      <c r="M49" s="140"/>
      <c r="N49" s="141"/>
      <c r="O49" s="14"/>
      <c r="P49" s="63"/>
    </row>
    <row r="50" spans="2:16" ht="15" customHeight="1" x14ac:dyDescent="0.15">
      <c r="B50" s="38"/>
      <c r="C50" s="38"/>
      <c r="D50" s="64"/>
      <c r="E50" s="14"/>
      <c r="F50" s="14"/>
      <c r="G50" s="38"/>
      <c r="H50" s="14"/>
      <c r="I50" s="68"/>
      <c r="J50" s="38"/>
      <c r="K50" s="66"/>
      <c r="L50" s="66"/>
      <c r="M50" s="66"/>
      <c r="N50" s="66"/>
      <c r="O50" s="14"/>
      <c r="P50" s="67"/>
    </row>
    <row r="51" spans="2:16" ht="15" customHeight="1" x14ac:dyDescent="0.15">
      <c r="B51" s="38" t="s">
        <v>123</v>
      </c>
      <c r="C51" s="38"/>
      <c r="D51" s="64" t="s">
        <v>128</v>
      </c>
      <c r="E51" s="14"/>
      <c r="F51" s="14"/>
      <c r="G51" s="14"/>
      <c r="H51" s="14"/>
      <c r="I51" s="14" t="s">
        <v>28</v>
      </c>
      <c r="J51" s="14"/>
      <c r="K51" s="14"/>
      <c r="L51" s="14"/>
      <c r="M51" s="14"/>
      <c r="N51" s="14"/>
      <c r="O51" s="14"/>
      <c r="P51" s="104">
        <f>P28</f>
        <v>0</v>
      </c>
    </row>
    <row r="52" spans="2:16" ht="15" customHeight="1" x14ac:dyDescent="0.15">
      <c r="B52" s="38" t="s">
        <v>29</v>
      </c>
      <c r="C52" s="38"/>
      <c r="D52" s="64" t="s">
        <v>67</v>
      </c>
      <c r="E52" s="14"/>
      <c r="F52" s="14"/>
      <c r="G52" s="14" t="s">
        <v>30</v>
      </c>
      <c r="H52" s="14"/>
      <c r="I52" s="62"/>
      <c r="J52" s="38" t="s">
        <v>76</v>
      </c>
      <c r="K52" s="139"/>
      <c r="L52" s="140"/>
      <c r="M52" s="140"/>
      <c r="N52" s="141"/>
      <c r="O52" s="38"/>
      <c r="P52" s="14"/>
    </row>
    <row r="53" spans="2:16" ht="15" customHeight="1" x14ac:dyDescent="0.15">
      <c r="B53" s="14"/>
      <c r="C53" s="14"/>
      <c r="D53" s="64"/>
      <c r="E53" s="14"/>
      <c r="F53" s="14"/>
      <c r="G53" s="14"/>
      <c r="H53" s="14"/>
      <c r="I53" s="14"/>
      <c r="J53" s="14"/>
      <c r="K53" s="14"/>
      <c r="L53" s="14"/>
      <c r="M53" s="14"/>
      <c r="N53" s="14"/>
      <c r="O53" s="14"/>
      <c r="P53" s="14"/>
    </row>
    <row r="54" spans="2:16" ht="15" customHeight="1" x14ac:dyDescent="0.15">
      <c r="B54" s="14"/>
      <c r="C54" s="14"/>
      <c r="D54" s="64"/>
      <c r="E54" s="14"/>
      <c r="F54" s="14"/>
      <c r="G54" s="14"/>
      <c r="H54" s="14"/>
      <c r="I54" s="14"/>
      <c r="J54" s="14"/>
      <c r="K54" s="14"/>
      <c r="L54" s="14"/>
      <c r="M54" s="14"/>
      <c r="N54" s="14"/>
      <c r="O54" s="14"/>
      <c r="P54" s="14"/>
    </row>
    <row r="55" spans="2:16" ht="15" customHeight="1" x14ac:dyDescent="0.15">
      <c r="B55" s="58" t="s">
        <v>5</v>
      </c>
      <c r="C55" s="14"/>
      <c r="D55" s="64"/>
      <c r="E55" s="59" t="s">
        <v>96</v>
      </c>
      <c r="F55" s="14"/>
      <c r="G55" s="14"/>
      <c r="H55" s="14"/>
      <c r="J55" s="59"/>
      <c r="K55" s="14"/>
      <c r="L55" s="59"/>
      <c r="M55" s="14"/>
      <c r="N55" s="14"/>
      <c r="O55" s="14"/>
      <c r="P55" s="105">
        <f>P58*I59+P61*I62+P64*I65</f>
        <v>0</v>
      </c>
    </row>
    <row r="56" spans="2:16" ht="15" customHeight="1" x14ac:dyDescent="0.15">
      <c r="B56" s="14"/>
      <c r="C56" s="14" t="s">
        <v>62</v>
      </c>
      <c r="D56" s="51"/>
      <c r="E56" s="14"/>
      <c r="F56" s="14" t="s">
        <v>1</v>
      </c>
      <c r="H56" s="14"/>
      <c r="J56" s="14"/>
      <c r="K56" s="14"/>
      <c r="L56" s="14"/>
      <c r="M56" s="14"/>
      <c r="N56" s="14"/>
      <c r="O56" s="14"/>
      <c r="P56" s="69"/>
    </row>
    <row r="57" spans="2:16" ht="15" customHeight="1" x14ac:dyDescent="0.15">
      <c r="B57" s="14"/>
      <c r="C57" s="14"/>
      <c r="D57" s="64"/>
      <c r="E57" s="14"/>
      <c r="F57" s="14"/>
      <c r="G57" s="14"/>
      <c r="H57" s="14"/>
      <c r="I57" s="14"/>
      <c r="J57" s="14"/>
      <c r="K57" s="14"/>
      <c r="L57" s="14"/>
      <c r="M57" s="14"/>
      <c r="N57" s="14"/>
      <c r="O57" s="14"/>
      <c r="P57" s="70"/>
    </row>
    <row r="58" spans="2:16" ht="15" customHeight="1" x14ac:dyDescent="0.15">
      <c r="B58" s="38" t="s">
        <v>60</v>
      </c>
      <c r="C58" s="38"/>
      <c r="D58" s="94" t="str">
        <f>M33</f>
        <v>軽油</v>
      </c>
      <c r="E58" s="14" t="s">
        <v>53</v>
      </c>
      <c r="F58" s="14"/>
      <c r="G58" s="14"/>
      <c r="H58" s="14"/>
      <c r="I58" s="101" t="str">
        <f>Q38</f>
        <v>L</v>
      </c>
      <c r="J58" s="14" t="s">
        <v>37</v>
      </c>
      <c r="K58" s="59" t="s">
        <v>95</v>
      </c>
      <c r="L58" s="14"/>
      <c r="M58" s="14"/>
      <c r="N58" s="14"/>
      <c r="O58" s="14"/>
      <c r="P58" s="105">
        <f>P38</f>
        <v>0</v>
      </c>
    </row>
    <row r="59" spans="2:16" ht="15" customHeight="1" x14ac:dyDescent="0.15">
      <c r="B59" s="38" t="s">
        <v>61</v>
      </c>
      <c r="C59" s="38"/>
      <c r="D59" s="94" t="str">
        <f>M33</f>
        <v>軽油</v>
      </c>
      <c r="E59" s="14" t="s">
        <v>55</v>
      </c>
      <c r="F59" s="14"/>
      <c r="G59" s="61" t="s">
        <v>38</v>
      </c>
      <c r="H59" s="100" t="str">
        <f>I58</f>
        <v>L</v>
      </c>
      <c r="I59" s="62"/>
      <c r="J59" s="38" t="s">
        <v>76</v>
      </c>
      <c r="K59" s="139"/>
      <c r="L59" s="140"/>
      <c r="M59" s="140"/>
      <c r="N59" s="141"/>
      <c r="O59" s="14"/>
      <c r="P59" s="71"/>
    </row>
    <row r="60" spans="2:16" ht="15" customHeight="1" x14ac:dyDescent="0.15">
      <c r="B60" s="38"/>
      <c r="C60" s="38"/>
      <c r="D60" s="64"/>
      <c r="E60" s="14"/>
      <c r="F60" s="14"/>
      <c r="G60" s="38"/>
      <c r="H60" s="14"/>
      <c r="I60" s="65"/>
      <c r="J60" s="38"/>
      <c r="K60" s="66"/>
      <c r="L60" s="66"/>
      <c r="M60" s="66"/>
      <c r="N60" s="66"/>
      <c r="O60" s="14"/>
      <c r="P60" s="67"/>
    </row>
    <row r="61" spans="2:16" ht="15" customHeight="1" x14ac:dyDescent="0.15">
      <c r="B61" s="38" t="s">
        <v>63</v>
      </c>
      <c r="C61" s="38"/>
      <c r="D61" s="94" t="str">
        <f>M34</f>
        <v>天然ガス</v>
      </c>
      <c r="E61" s="14" t="s">
        <v>53</v>
      </c>
      <c r="F61" s="14"/>
      <c r="G61" s="14"/>
      <c r="H61" s="14"/>
      <c r="I61" s="101" t="str">
        <f>Q39</f>
        <v>Nm3</v>
      </c>
      <c r="J61" s="14" t="s">
        <v>37</v>
      </c>
      <c r="K61" s="59" t="s">
        <v>95</v>
      </c>
      <c r="L61" s="14"/>
      <c r="M61" s="14"/>
      <c r="N61" s="14"/>
      <c r="O61" s="14"/>
      <c r="P61" s="105">
        <f>P39</f>
        <v>0</v>
      </c>
    </row>
    <row r="62" spans="2:16" ht="15" customHeight="1" x14ac:dyDescent="0.15">
      <c r="B62" s="38" t="s">
        <v>64</v>
      </c>
      <c r="C62" s="38"/>
      <c r="D62" s="94" t="str">
        <f>M34</f>
        <v>天然ガス</v>
      </c>
      <c r="E62" s="14" t="s">
        <v>55</v>
      </c>
      <c r="F62" s="14"/>
      <c r="G62" s="61" t="s">
        <v>38</v>
      </c>
      <c r="H62" s="100" t="str">
        <f>I61</f>
        <v>Nm3</v>
      </c>
      <c r="I62" s="62"/>
      <c r="J62" s="38" t="s">
        <v>76</v>
      </c>
      <c r="K62" s="139"/>
      <c r="L62" s="140"/>
      <c r="M62" s="140"/>
      <c r="N62" s="141"/>
      <c r="O62" s="14"/>
      <c r="P62" s="71"/>
    </row>
    <row r="63" spans="2:16" ht="15" customHeight="1" x14ac:dyDescent="0.15">
      <c r="B63" s="38"/>
      <c r="C63" s="38"/>
      <c r="D63" s="14"/>
      <c r="E63" s="14"/>
      <c r="F63" s="14"/>
      <c r="G63" s="38"/>
      <c r="H63" s="14"/>
      <c r="I63" s="68"/>
      <c r="J63" s="38"/>
      <c r="K63" s="66"/>
      <c r="L63" s="66"/>
      <c r="M63" s="66"/>
      <c r="N63" s="66"/>
      <c r="O63" s="14"/>
      <c r="P63" s="70"/>
    </row>
    <row r="64" spans="2:16" ht="15" customHeight="1" x14ac:dyDescent="0.15">
      <c r="B64" s="38" t="s">
        <v>34</v>
      </c>
      <c r="C64" s="38"/>
      <c r="D64" s="14" t="s">
        <v>35</v>
      </c>
      <c r="E64" s="14"/>
      <c r="F64" s="14"/>
      <c r="G64" s="14"/>
      <c r="H64" s="14"/>
      <c r="I64" s="14" t="s">
        <v>28</v>
      </c>
      <c r="J64" s="14"/>
      <c r="K64" s="14"/>
      <c r="L64" s="14"/>
      <c r="M64" s="14"/>
      <c r="N64" s="14"/>
      <c r="O64" s="14"/>
      <c r="P64" s="105">
        <f>P40</f>
        <v>0</v>
      </c>
    </row>
    <row r="65" spans="2:18" ht="15" customHeight="1" x14ac:dyDescent="0.15">
      <c r="B65" s="38" t="s">
        <v>29</v>
      </c>
      <c r="C65" s="38"/>
      <c r="D65" s="14" t="s">
        <v>67</v>
      </c>
      <c r="E65" s="14"/>
      <c r="F65" s="14"/>
      <c r="G65" s="14" t="s">
        <v>30</v>
      </c>
      <c r="H65" s="14"/>
      <c r="I65" s="62"/>
      <c r="J65" s="38" t="s">
        <v>76</v>
      </c>
      <c r="K65" s="139"/>
      <c r="L65" s="140"/>
      <c r="M65" s="140"/>
      <c r="N65" s="141"/>
      <c r="O65" s="38"/>
      <c r="P65" s="68"/>
      <c r="Q65" s="14"/>
    </row>
    <row r="66" spans="2:18" ht="15" customHeight="1" x14ac:dyDescent="0.15">
      <c r="B66" s="14"/>
      <c r="C66" s="14"/>
      <c r="D66" s="14"/>
      <c r="E66" s="14"/>
      <c r="F66" s="14"/>
      <c r="G66" s="14"/>
      <c r="H66" s="14"/>
      <c r="I66" s="14"/>
      <c r="J66" s="14"/>
      <c r="K66" s="14"/>
      <c r="L66" s="14"/>
      <c r="M66" s="14"/>
      <c r="N66" s="14"/>
      <c r="O66" s="14"/>
      <c r="P66" s="14"/>
      <c r="Q66" s="14"/>
    </row>
    <row r="67" spans="2:18" ht="15" customHeight="1" x14ac:dyDescent="0.15">
      <c r="B67" s="58" t="s">
        <v>93</v>
      </c>
      <c r="C67" s="58"/>
      <c r="D67" s="14"/>
      <c r="E67" s="14"/>
      <c r="F67" s="14"/>
      <c r="G67" s="14"/>
      <c r="H67" s="14"/>
      <c r="I67" s="14"/>
      <c r="J67" s="14"/>
      <c r="K67" s="14"/>
      <c r="L67" s="14"/>
      <c r="M67" s="14"/>
      <c r="N67" s="14"/>
      <c r="O67" s="14"/>
      <c r="P67" s="14"/>
      <c r="Q67" s="14"/>
    </row>
    <row r="68" spans="2:18" ht="15" customHeight="1" x14ac:dyDescent="0.15">
      <c r="B68" s="38" t="s">
        <v>24</v>
      </c>
      <c r="C68" s="38"/>
      <c r="D68" s="14" t="s">
        <v>0</v>
      </c>
      <c r="E68" s="14"/>
      <c r="F68" s="14"/>
      <c r="G68" s="14" t="s">
        <v>1</v>
      </c>
      <c r="H68" s="14"/>
      <c r="I68" s="14"/>
      <c r="J68" s="14"/>
      <c r="K68" s="14"/>
      <c r="L68" s="14"/>
      <c r="M68" s="14"/>
      <c r="N68" s="14"/>
      <c r="O68" s="14"/>
      <c r="P68" s="96">
        <f>ROUNDDOWN((P43-P55),0)</f>
        <v>0</v>
      </c>
    </row>
    <row r="69" spans="2:18" ht="15" customHeight="1" x14ac:dyDescent="0.15">
      <c r="B69" s="38"/>
      <c r="C69" s="38"/>
      <c r="D69" s="14" t="s">
        <v>124</v>
      </c>
      <c r="E69" s="14"/>
      <c r="F69" s="14"/>
      <c r="G69" s="14"/>
      <c r="H69" s="14"/>
      <c r="I69" s="14"/>
      <c r="J69" s="14"/>
      <c r="K69" s="14"/>
      <c r="L69" s="14"/>
      <c r="M69" s="14"/>
      <c r="N69" s="14"/>
      <c r="O69" s="14"/>
      <c r="P69" s="14"/>
    </row>
    <row r="70" spans="2:18" ht="15" customHeight="1" x14ac:dyDescent="0.15">
      <c r="B70" s="38" t="s">
        <v>125</v>
      </c>
      <c r="C70" s="38"/>
      <c r="D70" s="14" t="s">
        <v>129</v>
      </c>
      <c r="E70" s="14"/>
      <c r="F70" s="14"/>
      <c r="G70" s="14" t="s">
        <v>1</v>
      </c>
      <c r="H70" s="14"/>
      <c r="I70" s="14"/>
      <c r="J70" s="14"/>
      <c r="K70" s="14"/>
      <c r="L70" s="14"/>
      <c r="M70" s="14"/>
      <c r="N70" s="14"/>
      <c r="O70" s="14"/>
      <c r="P70" s="14"/>
    </row>
    <row r="71" spans="2:18" ht="15" customHeight="1" x14ac:dyDescent="0.15">
      <c r="B71" s="38" t="s">
        <v>27</v>
      </c>
      <c r="C71" s="38"/>
      <c r="D71" s="14" t="s">
        <v>3</v>
      </c>
      <c r="E71" s="14"/>
      <c r="F71" s="14"/>
      <c r="G71" s="14" t="s">
        <v>1</v>
      </c>
      <c r="H71" s="14"/>
      <c r="I71" s="14"/>
      <c r="J71" s="14"/>
      <c r="K71" s="14"/>
      <c r="L71" s="14"/>
      <c r="M71" s="14"/>
      <c r="N71" s="14"/>
      <c r="O71" s="14"/>
      <c r="P71" s="14"/>
    </row>
    <row r="72" spans="2:18" ht="15" customHeight="1" x14ac:dyDescent="0.15">
      <c r="B72" s="14"/>
      <c r="C72" s="14"/>
      <c r="D72" s="14"/>
      <c r="E72" s="14"/>
      <c r="F72" s="14"/>
      <c r="G72" s="14"/>
      <c r="H72" s="14"/>
      <c r="I72" s="14"/>
      <c r="J72" s="14"/>
      <c r="K72" s="14"/>
      <c r="L72" s="14"/>
      <c r="M72" s="14"/>
      <c r="N72" s="14"/>
      <c r="O72" s="14"/>
      <c r="P72" s="14"/>
      <c r="Q72" s="14"/>
    </row>
    <row r="73" spans="2:18" ht="15" customHeight="1" x14ac:dyDescent="0.15">
      <c r="B73" s="72" t="s">
        <v>100</v>
      </c>
      <c r="C73" s="73"/>
      <c r="D73" s="73"/>
      <c r="E73" s="73"/>
      <c r="F73" s="73"/>
      <c r="G73" s="73"/>
      <c r="H73" s="73"/>
      <c r="I73" s="73"/>
      <c r="J73" s="73"/>
      <c r="K73" s="73"/>
      <c r="L73" s="73"/>
      <c r="M73" s="73"/>
      <c r="N73" s="73"/>
      <c r="O73" s="73"/>
      <c r="P73" s="74"/>
      <c r="Q73" s="14"/>
    </row>
    <row r="74" spans="2:18" ht="15" customHeight="1" x14ac:dyDescent="0.15">
      <c r="B74" s="136"/>
      <c r="C74" s="137"/>
      <c r="D74" s="137"/>
      <c r="E74" s="137"/>
      <c r="F74" s="137"/>
      <c r="G74" s="137"/>
      <c r="H74" s="137"/>
      <c r="I74" s="137"/>
      <c r="J74" s="137"/>
      <c r="K74" s="137"/>
      <c r="L74" s="137"/>
      <c r="M74" s="137"/>
      <c r="N74" s="137"/>
      <c r="O74" s="137"/>
      <c r="P74" s="138"/>
      <c r="Q74" s="14"/>
    </row>
    <row r="75" spans="2:18" ht="15" customHeight="1" x14ac:dyDescent="0.15">
      <c r="B75" s="137"/>
      <c r="C75" s="137"/>
      <c r="D75" s="137"/>
      <c r="E75" s="137"/>
      <c r="F75" s="137"/>
      <c r="G75" s="137"/>
      <c r="H75" s="137"/>
      <c r="I75" s="137"/>
      <c r="J75" s="137"/>
      <c r="K75" s="137"/>
      <c r="L75" s="137"/>
      <c r="M75" s="137"/>
      <c r="N75" s="137"/>
      <c r="O75" s="137"/>
      <c r="P75" s="138"/>
      <c r="Q75" s="14"/>
    </row>
    <row r="76" spans="2:18" ht="15" customHeight="1" x14ac:dyDescent="0.15">
      <c r="B76" s="137"/>
      <c r="C76" s="137"/>
      <c r="D76" s="137"/>
      <c r="E76" s="137"/>
      <c r="F76" s="137"/>
      <c r="G76" s="137"/>
      <c r="H76" s="137"/>
      <c r="I76" s="137"/>
      <c r="J76" s="137"/>
      <c r="K76" s="137"/>
      <c r="L76" s="137"/>
      <c r="M76" s="137"/>
      <c r="N76" s="137"/>
      <c r="O76" s="137"/>
      <c r="P76" s="138"/>
      <c r="Q76" s="14"/>
    </row>
    <row r="77" spans="2:18" ht="15" customHeight="1" x14ac:dyDescent="0.15">
      <c r="B77" s="73"/>
      <c r="C77" s="73"/>
      <c r="D77" s="73"/>
      <c r="E77" s="73"/>
      <c r="F77" s="73"/>
      <c r="G77" s="73"/>
      <c r="H77" s="73"/>
      <c r="I77" s="73"/>
      <c r="J77" s="73"/>
      <c r="K77" s="73"/>
      <c r="L77" s="73"/>
      <c r="M77" s="73"/>
      <c r="N77" s="73"/>
      <c r="O77" s="73"/>
      <c r="P77" s="74"/>
      <c r="Q77" s="14"/>
    </row>
    <row r="78" spans="2:18" ht="15" customHeight="1" x14ac:dyDescent="0.15">
      <c r="B78" s="75" t="s">
        <v>126</v>
      </c>
      <c r="C78" s="76"/>
      <c r="D78" s="77" t="s">
        <v>77</v>
      </c>
      <c r="M78" s="14"/>
      <c r="N78" s="14"/>
      <c r="O78" s="78" t="s">
        <v>132</v>
      </c>
      <c r="P78" s="14"/>
      <c r="Q78" s="14"/>
    </row>
    <row r="79" spans="2:18" ht="15" customHeight="1" x14ac:dyDescent="0.15">
      <c r="B79" s="135" t="s">
        <v>78</v>
      </c>
      <c r="C79" s="121"/>
      <c r="D79" s="34" t="s">
        <v>79</v>
      </c>
      <c r="E79" s="34" t="s">
        <v>80</v>
      </c>
      <c r="F79" s="34" t="s">
        <v>81</v>
      </c>
      <c r="G79" s="34" t="s">
        <v>82</v>
      </c>
      <c r="H79" s="34" t="s">
        <v>83</v>
      </c>
      <c r="I79" s="34" t="s">
        <v>84</v>
      </c>
      <c r="J79" s="34" t="s">
        <v>85</v>
      </c>
      <c r="K79" s="34" t="s">
        <v>86</v>
      </c>
      <c r="L79" s="34" t="s">
        <v>101</v>
      </c>
      <c r="M79" s="34" t="s">
        <v>102</v>
      </c>
      <c r="N79" s="34"/>
      <c r="O79" s="34"/>
      <c r="P79" s="79" t="s">
        <v>87</v>
      </c>
      <c r="Q79" s="1"/>
      <c r="R79" s="14"/>
    </row>
    <row r="80" spans="2:18" ht="15" customHeight="1" x14ac:dyDescent="0.15">
      <c r="B80" s="80" t="s">
        <v>88</v>
      </c>
      <c r="C80" s="95" t="str">
        <f>Q16</f>
        <v>個</v>
      </c>
      <c r="D80" s="81"/>
      <c r="E80" s="81"/>
      <c r="F80" s="81"/>
      <c r="G80" s="81"/>
      <c r="H80" s="81"/>
      <c r="I80" s="81"/>
      <c r="J80" s="81"/>
      <c r="K80" s="81"/>
      <c r="L80" s="82"/>
      <c r="M80" s="82"/>
      <c r="N80" s="82"/>
      <c r="O80" s="82"/>
      <c r="P80" s="83"/>
      <c r="Q80" s="1"/>
      <c r="R80" s="14"/>
    </row>
    <row r="81" spans="2:18" ht="15" customHeight="1" x14ac:dyDescent="0.15">
      <c r="B81" s="84" t="s">
        <v>0</v>
      </c>
      <c r="C81" s="85" t="s">
        <v>89</v>
      </c>
      <c r="D81" s="96" t="e">
        <f t="shared" ref="D81:K81" si="8">$P$68*D80/$P$16</f>
        <v>#DIV/0!</v>
      </c>
      <c r="E81" s="96" t="e">
        <f t="shared" si="8"/>
        <v>#DIV/0!</v>
      </c>
      <c r="F81" s="96" t="e">
        <f t="shared" si="8"/>
        <v>#DIV/0!</v>
      </c>
      <c r="G81" s="96" t="e">
        <f t="shared" si="8"/>
        <v>#DIV/0!</v>
      </c>
      <c r="H81" s="96" t="e">
        <f t="shared" si="8"/>
        <v>#DIV/0!</v>
      </c>
      <c r="I81" s="96" t="e">
        <f t="shared" si="8"/>
        <v>#DIV/0!</v>
      </c>
      <c r="J81" s="96" t="e">
        <f t="shared" si="8"/>
        <v>#DIV/0!</v>
      </c>
      <c r="K81" s="96" t="e">
        <f t="shared" si="8"/>
        <v>#DIV/0!</v>
      </c>
      <c r="L81" s="97" t="e">
        <f>P68*L80/P16</f>
        <v>#DIV/0!</v>
      </c>
      <c r="M81" s="97" t="e">
        <f>P68*M80/P16</f>
        <v>#DIV/0!</v>
      </c>
      <c r="N81" s="97" t="e">
        <f>P68*N80/P16</f>
        <v>#DIV/0!</v>
      </c>
      <c r="O81" s="97" t="e">
        <f>P68*O80/P16</f>
        <v>#DIV/0!</v>
      </c>
      <c r="P81" s="98" t="e">
        <f>SUM(D81:O81)</f>
        <v>#DIV/0!</v>
      </c>
      <c r="Q81" s="1"/>
      <c r="R81" s="14"/>
    </row>
    <row r="82" spans="2:18" ht="15" customHeight="1" x14ac:dyDescent="0.15">
      <c r="B82" s="14"/>
      <c r="C82" s="14"/>
      <c r="D82" s="14"/>
      <c r="E82" s="14"/>
      <c r="F82" s="14"/>
      <c r="G82" s="14"/>
      <c r="H82" s="14"/>
      <c r="I82" s="14"/>
      <c r="J82" s="14"/>
      <c r="K82" s="14"/>
      <c r="M82" s="63"/>
      <c r="N82" s="38"/>
      <c r="O82" s="1"/>
      <c r="P82" s="1"/>
      <c r="Q82" s="1"/>
    </row>
    <row r="83" spans="2:18" ht="15" customHeight="1" x14ac:dyDescent="0.15">
      <c r="B83" s="14"/>
      <c r="C83" s="14"/>
      <c r="D83" s="14"/>
      <c r="E83" s="14"/>
      <c r="F83" s="14"/>
      <c r="G83" s="14"/>
      <c r="H83" s="14"/>
      <c r="I83" s="14"/>
      <c r="J83" s="14"/>
      <c r="K83" s="14"/>
      <c r="L83" s="14"/>
      <c r="M83" s="14"/>
      <c r="N83" s="14"/>
      <c r="P83" s="99" t="e">
        <f>ROUNDDOWN((P81/C78),0)</f>
        <v>#DIV/0!</v>
      </c>
      <c r="Q83" s="86" t="s">
        <v>97</v>
      </c>
    </row>
    <row r="84" spans="2:18" ht="15" customHeight="1" x14ac:dyDescent="0.15">
      <c r="B84" s="87"/>
      <c r="C84" s="14"/>
      <c r="D84" s="14"/>
      <c r="E84" s="14"/>
      <c r="F84" s="14"/>
      <c r="G84" s="14"/>
      <c r="H84" s="14"/>
      <c r="I84" s="14"/>
      <c r="J84" s="14"/>
      <c r="K84" s="14"/>
      <c r="L84" s="14"/>
      <c r="M84" s="14"/>
      <c r="N84" s="14"/>
      <c r="O84" s="14"/>
      <c r="P84" s="88" t="s">
        <v>98</v>
      </c>
      <c r="Q84" s="1"/>
    </row>
    <row r="85" spans="2:18" ht="15" customHeight="1" x14ac:dyDescent="0.15">
      <c r="B85" s="14"/>
      <c r="C85" s="14"/>
      <c r="D85" s="14"/>
      <c r="E85" s="14"/>
      <c r="F85" s="14"/>
      <c r="G85" s="14"/>
      <c r="H85" s="14"/>
      <c r="I85" s="14"/>
      <c r="J85" s="14"/>
      <c r="K85" s="14"/>
      <c r="L85" s="14"/>
      <c r="M85" s="14"/>
      <c r="N85" s="14"/>
      <c r="O85" s="14"/>
      <c r="P85" s="14"/>
      <c r="Q85" s="14"/>
    </row>
    <row r="86" spans="2:18" ht="15" customHeight="1" x14ac:dyDescent="0.15">
      <c r="B86" s="14"/>
      <c r="C86" s="14"/>
      <c r="D86" s="14"/>
      <c r="E86" s="14"/>
      <c r="F86" s="14"/>
      <c r="G86" s="14"/>
      <c r="H86" s="14"/>
      <c r="I86" s="14"/>
      <c r="J86" s="14"/>
      <c r="K86" s="14"/>
      <c r="L86" s="14"/>
      <c r="M86" s="14"/>
      <c r="N86" s="14"/>
      <c r="O86" s="14"/>
      <c r="P86" s="14"/>
      <c r="Q86" s="14"/>
    </row>
    <row r="87" spans="2:18" ht="15" customHeight="1" x14ac:dyDescent="0.15">
      <c r="B87" s="14"/>
      <c r="C87" s="14"/>
      <c r="D87" s="14"/>
      <c r="E87" s="14"/>
      <c r="F87" s="14"/>
      <c r="G87" s="14"/>
      <c r="H87" s="14"/>
      <c r="I87" s="14"/>
      <c r="J87" s="14"/>
      <c r="K87" s="14"/>
      <c r="L87" s="14"/>
      <c r="M87" s="14"/>
      <c r="N87" s="14"/>
      <c r="O87" s="14"/>
      <c r="P87" s="14"/>
      <c r="Q87" s="14"/>
    </row>
    <row r="88" spans="2:18" ht="15" customHeight="1" x14ac:dyDescent="0.15">
      <c r="B88" s="14"/>
      <c r="C88" s="14"/>
      <c r="D88" s="14"/>
      <c r="E88" s="14"/>
      <c r="F88" s="14"/>
      <c r="G88" s="14"/>
      <c r="H88" s="14"/>
      <c r="I88" s="14"/>
      <c r="J88" s="14"/>
      <c r="K88" s="14"/>
      <c r="L88" s="14"/>
      <c r="M88" s="14"/>
      <c r="N88" s="14"/>
      <c r="O88" s="14"/>
      <c r="P88" s="14"/>
      <c r="Q88" s="14"/>
    </row>
  </sheetData>
  <sheetProtection algorithmName="SHA-512" hashValue="uZ4wtTQf7vib2QWewF2jMrbE0WgHMxWT/ZnZcLdnVUYSyBrL6Sb+Y7h8tUh8iiN1xtEf2NMeDFsKzBQFS/N6yw==" saltValue="Eb0D4UFFG1Yng2ZEcN0VUg==" spinCount="100000" sheet="1" objects="1" scenarios="1"/>
  <mergeCells count="34">
    <mergeCell ref="K59:N59"/>
    <mergeCell ref="K62:N62"/>
    <mergeCell ref="K65:N65"/>
    <mergeCell ref="B74:P76"/>
    <mergeCell ref="B79:C79"/>
    <mergeCell ref="K52:N52"/>
    <mergeCell ref="M21:N21"/>
    <mergeCell ref="D22:E22"/>
    <mergeCell ref="K22:L22"/>
    <mergeCell ref="M22:N22"/>
    <mergeCell ref="D23:E23"/>
    <mergeCell ref="K34:L34"/>
    <mergeCell ref="M34:N34"/>
    <mergeCell ref="D35:E35"/>
    <mergeCell ref="K46:N46"/>
    <mergeCell ref="K49:N49"/>
    <mergeCell ref="B33:B35"/>
    <mergeCell ref="D33:E33"/>
    <mergeCell ref="K33:L33"/>
    <mergeCell ref="M33:N33"/>
    <mergeCell ref="D34:E34"/>
    <mergeCell ref="B16:C16"/>
    <mergeCell ref="D19:E19"/>
    <mergeCell ref="H19:I19"/>
    <mergeCell ref="K19:L19"/>
    <mergeCell ref="B21:B23"/>
    <mergeCell ref="D21:E21"/>
    <mergeCell ref="K21:L21"/>
    <mergeCell ref="C7:H7"/>
    <mergeCell ref="B8:B10"/>
    <mergeCell ref="D8:H8"/>
    <mergeCell ref="D9:E9"/>
    <mergeCell ref="G9:H9"/>
    <mergeCell ref="D10:E10"/>
  </mergeCells>
  <phoneticPr fontId="1"/>
  <pageMargins left="0.23622047244094491" right="0.23622047244094491" top="0.74803149606299213" bottom="0.74803149606299213" header="0.31496062992125984" footer="0.31496062992125984"/>
  <pageSetup paperSize="9" scale="68" fitToHeight="0" orientation="landscape" r:id="rId1"/>
  <rowBreaks count="1" manualBreakCount="1">
    <brk id="41"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3C9F-7809-49A8-B0BE-163F87C4EDCC}">
  <sheetPr>
    <pageSetUpPr fitToPage="1"/>
  </sheetPr>
  <dimension ref="B1:I78"/>
  <sheetViews>
    <sheetView view="pageBreakPreview" zoomScaleNormal="100" zoomScaleSheetLayoutView="100" workbookViewId="0"/>
  </sheetViews>
  <sheetFormatPr defaultRowHeight="13.5" x14ac:dyDescent="0.15"/>
  <cols>
    <col min="1" max="1" width="3.875" style="1" customWidth="1"/>
    <col min="2" max="16384" width="9" style="1"/>
  </cols>
  <sheetData>
    <row r="1" spans="2:9" ht="18.75" x14ac:dyDescent="0.15">
      <c r="B1" s="90" t="s">
        <v>135</v>
      </c>
      <c r="C1"/>
      <c r="D1"/>
      <c r="E1"/>
      <c r="F1"/>
      <c r="G1"/>
      <c r="H1"/>
    </row>
    <row r="2" spans="2:9" x14ac:dyDescent="0.15">
      <c r="B2" s="1" t="s">
        <v>131</v>
      </c>
    </row>
    <row r="4" spans="2:9" x14ac:dyDescent="0.15">
      <c r="B4" s="1" t="s">
        <v>110</v>
      </c>
    </row>
    <row r="5" spans="2:9" x14ac:dyDescent="0.15">
      <c r="B5" s="1" t="s">
        <v>107</v>
      </c>
      <c r="E5" s="2">
        <v>44.8</v>
      </c>
      <c r="F5" s="3" t="s">
        <v>109</v>
      </c>
      <c r="G5" s="4"/>
      <c r="H5" s="1" t="s">
        <v>112</v>
      </c>
    </row>
    <row r="6" spans="2:9" x14ac:dyDescent="0.15">
      <c r="E6" s="5">
        <f>E5*1000/1000000</f>
        <v>4.48E-2</v>
      </c>
      <c r="F6" s="3" t="s">
        <v>113</v>
      </c>
      <c r="H6" s="6" t="s">
        <v>114</v>
      </c>
      <c r="I6" s="7"/>
    </row>
    <row r="7" spans="2:9" x14ac:dyDescent="0.15">
      <c r="B7" s="1" t="s">
        <v>111</v>
      </c>
    </row>
    <row r="74" spans="2:9" x14ac:dyDescent="0.15">
      <c r="B74" s="1" t="s">
        <v>108</v>
      </c>
    </row>
    <row r="76" spans="2:9" x14ac:dyDescent="0.15">
      <c r="B76" s="1" t="s">
        <v>107</v>
      </c>
      <c r="E76" s="8">
        <v>61600</v>
      </c>
      <c r="F76" s="3" t="s">
        <v>106</v>
      </c>
      <c r="H76" s="1" t="s">
        <v>112</v>
      </c>
    </row>
    <row r="77" spans="2:9" x14ac:dyDescent="0.15">
      <c r="E77" s="5">
        <f>E76/1000/1000</f>
        <v>6.1600000000000002E-2</v>
      </c>
      <c r="F77" s="9" t="s">
        <v>115</v>
      </c>
      <c r="G77" s="4"/>
      <c r="H77" s="6" t="s">
        <v>116</v>
      </c>
      <c r="I77" s="7"/>
    </row>
    <row r="78" spans="2:9" x14ac:dyDescent="0.15">
      <c r="B78" s="1" t="s">
        <v>105</v>
      </c>
    </row>
  </sheetData>
  <sheetProtection algorithmName="SHA-512" hashValue="CCuCArw3NVOseVzNOn5RXdbDjQRUSUtcPFoXrYh1LtVg7psLZOGZf1rN40oXf6yEu0PK/fq7zFMNDArUAiZqBg==" saltValue="QpBzKTZoTjH2fKg0B9R/vw=="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原単位比較_記入例(リファレンス)</vt:lpstr>
      <vt:lpstr>原単位比較_記入用(リファレンス)</vt:lpstr>
      <vt:lpstr>原単位比較_記入用(BAU)</vt:lpstr>
      <vt:lpstr>燃料の排出係数(IPCC)</vt:lpstr>
      <vt:lpstr>'原単位比較_記入用(BAU)'!Print_Area</vt:lpstr>
      <vt:lpstr>'原単位比較_記入用(リファレンス)'!Print_Area</vt:lpstr>
      <vt:lpstr>'原単位比較_記入例(リファレンス)'!Print_Area</vt:lpstr>
      <vt:lpstr>'燃料の排出係数(IPCC)'!Print_Area</vt:lpstr>
      <vt:lpstr>'原単位比較_記入用(BAU)'!Print_Titles</vt:lpstr>
      <vt:lpstr>'原単位比較_記入用(リファレンス)'!Print_Titles</vt:lpstr>
      <vt:lpstr>'原単位比較_記入例(リファレンス)'!Print_Titles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2022-04-05T02:30:44Z</dcterms:created>
  <dcterms:modified xsi:type="dcterms:W3CDTF">2026-04-08T01:57:51Z</dcterms:modified>
</cp:coreProperties>
</file>