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0" documentId="13_ncr:1_{2A9D4D0D-7FBB-4DDF-9776-72A28AFC4156}" xr6:coauthVersionLast="47" xr6:coauthVersionMax="47" xr10:uidLastSave="{00000000-0000-0000-0000-000000000000}"/>
  <bookViews>
    <workbookView xWindow="2805" yWindow="165" windowWidth="25410" windowHeight="15240" xr2:uid="{00000000-000D-0000-FFFF-FFFF00000000}"/>
  </bookViews>
  <sheets>
    <sheet name="説明" sheetId="10" r:id="rId1"/>
    <sheet name="コジェネ+廃熱利用_記入用(リファレンス)" sheetId="7" r:id="rId2"/>
    <sheet name="コジェネ+廃熱利用_記入用(BaU)" sheetId="13" r:id="rId3"/>
    <sheet name="燃料の排出係数(IPCC)" sheetId="12" r:id="rId4"/>
  </sheets>
  <definedNames>
    <definedName name="_xlnm.Print_Area" localSheetId="2">'コジェネ+廃熱利用_記入用(BaU)'!$A$1:$S$48</definedName>
    <definedName name="_xlnm.Print_Area" localSheetId="1">'コジェネ+廃熱利用_記入用(リファレンス)'!$A$1:$S$48</definedName>
    <definedName name="_xlnm.Print_Area" localSheetId="0">説明!$A$1:$Y$55</definedName>
    <definedName name="_xlnm.Print_Area" localSheetId="3">'燃料の排出係数(IPCC)'!$A$1:$Y$141</definedName>
    <definedName name="_xlnm.Print_Titles" localSheetId="2">'コジェネ+廃熱利用_記入用(BaU)'!$2:$2</definedName>
    <definedName name="_xlnm.Print_Titles" localSheetId="1">'コジェネ+廃熱利用_記入用(リファレンス)'!$2:$2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35" i="13" l="1"/>
  <c r="R34" i="13" s="1"/>
  <c r="R29" i="13"/>
  <c r="R28" i="13" s="1"/>
  <c r="R23" i="13"/>
  <c r="R42" i="13" s="1"/>
  <c r="R48" i="13" s="1"/>
  <c r="R22" i="13" l="1"/>
  <c r="R17" i="13" s="1"/>
  <c r="R11" i="13" s="1"/>
  <c r="E77" i="12" l="1"/>
  <c r="E6" i="12"/>
  <c r="R35" i="7"/>
  <c r="R34" i="7" s="1"/>
  <c r="R29" i="7"/>
  <c r="R28" i="7" s="1"/>
  <c r="R23" i="7" l="1"/>
  <c r="R42" i="7" s="1"/>
  <c r="R22" i="7" l="1"/>
  <c r="R17" i="7" s="1"/>
  <c r="R48" i="7"/>
  <c r="R11" i="7" l="1"/>
</calcChain>
</file>

<file path=xl/sharedStrings.xml><?xml version="1.0" encoding="utf-8"?>
<sst xmlns="http://schemas.openxmlformats.org/spreadsheetml/2006/main" count="218" uniqueCount="131">
  <si>
    <t>CO2排出削減量</t>
    <rPh sb="3" eb="5">
      <t>ハイシュツ</t>
    </rPh>
    <rPh sb="5" eb="7">
      <t>サクゲン</t>
    </rPh>
    <rPh sb="7" eb="8">
      <t>リョウ</t>
    </rPh>
    <phoneticPr fontId="1"/>
  </si>
  <si>
    <t>ton-CO2/年</t>
    <rPh sb="8" eb="9">
      <t>ネン</t>
    </rPh>
    <phoneticPr fontId="1"/>
  </si>
  <si>
    <t>Q</t>
    <phoneticPr fontId="1"/>
  </si>
  <si>
    <t>Q=Ry-Py</t>
    <phoneticPr fontId="1"/>
  </si>
  <si>
    <t>Ry</t>
    <phoneticPr fontId="1"/>
  </si>
  <si>
    <t>リファレンスCO2排出量</t>
    <rPh sb="9" eb="11">
      <t>ハイシュツ</t>
    </rPh>
    <rPh sb="11" eb="12">
      <t>リョウ</t>
    </rPh>
    <phoneticPr fontId="1"/>
  </si>
  <si>
    <t>Py</t>
    <phoneticPr fontId="1"/>
  </si>
  <si>
    <t>プロジェクトCO2排出量</t>
    <rPh sb="9" eb="11">
      <t>ハイシュツ</t>
    </rPh>
    <rPh sb="11" eb="12">
      <t>リョウ</t>
    </rPh>
    <phoneticPr fontId="1"/>
  </si>
  <si>
    <t>●リファレンスＣＯ２排出量の計算</t>
    <rPh sb="10" eb="12">
      <t>ハイシュツ</t>
    </rPh>
    <rPh sb="12" eb="13">
      <t>リョウ</t>
    </rPh>
    <rPh sb="14" eb="16">
      <t>ケイサン</t>
    </rPh>
    <phoneticPr fontId="1"/>
  </si>
  <si>
    <t>Ｒｙ＝Ｒｅ+Rsｔ+Ｒhw</t>
    <phoneticPr fontId="1"/>
  </si>
  <si>
    <t>Ｒｅ</t>
    <phoneticPr fontId="1"/>
  </si>
  <si>
    <t>ガスエンジン発電機による発電により代替されたグリッドの消費電力量に伴うCO2排出量</t>
    <rPh sb="6" eb="9">
      <t>ハツデンキ</t>
    </rPh>
    <rPh sb="12" eb="14">
      <t>ハツデン</t>
    </rPh>
    <rPh sb="17" eb="19">
      <t>ダイタイ</t>
    </rPh>
    <rPh sb="27" eb="29">
      <t>ショウヒ</t>
    </rPh>
    <rPh sb="29" eb="31">
      <t>デンリョク</t>
    </rPh>
    <rPh sb="31" eb="32">
      <t>リョウ</t>
    </rPh>
    <rPh sb="33" eb="34">
      <t>トモナ</t>
    </rPh>
    <rPh sb="38" eb="40">
      <t>ハイシュツ</t>
    </rPh>
    <rPh sb="40" eb="41">
      <t>リョウ</t>
    </rPh>
    <phoneticPr fontId="1"/>
  </si>
  <si>
    <t>Rst</t>
    <phoneticPr fontId="1"/>
  </si>
  <si>
    <t>ガスエンジンからの熱回収設備による蒸気供給により代替されたリファレンス設備（ボイラー）での化石燃料消費に伴うCO2排出量</t>
    <rPh sb="9" eb="10">
      <t>ネツ</t>
    </rPh>
    <rPh sb="10" eb="12">
      <t>カイシュウ</t>
    </rPh>
    <rPh sb="12" eb="14">
      <t>セツビ</t>
    </rPh>
    <rPh sb="17" eb="19">
      <t>ジョウキ</t>
    </rPh>
    <rPh sb="19" eb="21">
      <t>キョウキュウ</t>
    </rPh>
    <rPh sb="24" eb="26">
      <t>ダイタイ</t>
    </rPh>
    <rPh sb="35" eb="37">
      <t>セツビ</t>
    </rPh>
    <rPh sb="45" eb="47">
      <t>カセキ</t>
    </rPh>
    <rPh sb="47" eb="49">
      <t>ネンリョウ</t>
    </rPh>
    <rPh sb="49" eb="51">
      <t>ショウヒ</t>
    </rPh>
    <rPh sb="52" eb="53">
      <t>トモナ</t>
    </rPh>
    <rPh sb="57" eb="59">
      <t>ハイシュツ</t>
    </rPh>
    <rPh sb="59" eb="60">
      <t>リョウ</t>
    </rPh>
    <phoneticPr fontId="1"/>
  </si>
  <si>
    <t>Rhw</t>
    <phoneticPr fontId="1"/>
  </si>
  <si>
    <t>ガスエンジンからの熱回収設備による温水供給により代替されたリファレンス設備（ボイラー）での化石燃料消費に伴うCO2排出量</t>
    <rPh sb="9" eb="10">
      <t>ネツ</t>
    </rPh>
    <rPh sb="10" eb="12">
      <t>カイシュウ</t>
    </rPh>
    <rPh sb="12" eb="14">
      <t>セツビ</t>
    </rPh>
    <rPh sb="17" eb="19">
      <t>オンスイ</t>
    </rPh>
    <rPh sb="19" eb="21">
      <t>キョウキュウ</t>
    </rPh>
    <rPh sb="24" eb="26">
      <t>ダイタイ</t>
    </rPh>
    <rPh sb="35" eb="37">
      <t>セツビ</t>
    </rPh>
    <rPh sb="45" eb="47">
      <t>カセキ</t>
    </rPh>
    <rPh sb="47" eb="49">
      <t>ネンリョウ</t>
    </rPh>
    <rPh sb="49" eb="51">
      <t>ショウヒ</t>
    </rPh>
    <rPh sb="52" eb="53">
      <t>トモナ</t>
    </rPh>
    <rPh sb="57" eb="59">
      <t>ハイシュツ</t>
    </rPh>
    <rPh sb="59" eb="60">
      <t>リョウ</t>
    </rPh>
    <phoneticPr fontId="1"/>
  </si>
  <si>
    <t>Geｙ</t>
  </si>
  <si>
    <t>システムの自家消費電力（補機消費電力）を除いたガスエンジンの年間発電量</t>
    <rPh sb="5" eb="7">
      <t>ジカ</t>
    </rPh>
    <rPh sb="7" eb="9">
      <t>ショウヒ</t>
    </rPh>
    <rPh sb="9" eb="11">
      <t>デンリョク</t>
    </rPh>
    <rPh sb="12" eb="13">
      <t>タスク</t>
    </rPh>
    <rPh sb="13" eb="14">
      <t>キ</t>
    </rPh>
    <rPh sb="14" eb="16">
      <t>ショウヒ</t>
    </rPh>
    <rPh sb="16" eb="18">
      <t>デンリョク</t>
    </rPh>
    <rPh sb="20" eb="21">
      <t>ノゾ</t>
    </rPh>
    <rPh sb="30" eb="32">
      <t>ネンカン</t>
    </rPh>
    <rPh sb="32" eb="34">
      <t>ハツデン</t>
    </rPh>
    <rPh sb="34" eb="35">
      <t>リョウ</t>
    </rPh>
    <phoneticPr fontId="1"/>
  </si>
  <si>
    <t>MWｈ/年</t>
    <rPh sb="4" eb="5">
      <t>ネン</t>
    </rPh>
    <phoneticPr fontId="1"/>
  </si>
  <si>
    <t>Re＝Geｙ×Eｇｆ</t>
    <phoneticPr fontId="1"/>
  </si>
  <si>
    <t>Eｇｆ</t>
  </si>
  <si>
    <t>グリッド電力のCO2排出係数</t>
    <rPh sb="4" eb="6">
      <t>デンリョク</t>
    </rPh>
    <rPh sb="10" eb="12">
      <t>ハイシュツ</t>
    </rPh>
    <rPh sb="12" eb="14">
      <t>ケイスウ</t>
    </rPh>
    <phoneticPr fontId="1"/>
  </si>
  <si>
    <t>ton-CO2/MWｈ</t>
    <phoneticPr fontId="1"/>
  </si>
  <si>
    <t>Gey＝（（ガス発電機能力（ｋW）-補機消費電力（ｋW)）×年間稼働時間（h/年））/1000</t>
    <rPh sb="8" eb="11">
      <t>ハツデンキ</t>
    </rPh>
    <rPh sb="11" eb="13">
      <t>ノウリョク</t>
    </rPh>
    <rPh sb="18" eb="19">
      <t>タスク</t>
    </rPh>
    <rPh sb="19" eb="20">
      <t>キ</t>
    </rPh>
    <rPh sb="20" eb="22">
      <t>ショウヒ</t>
    </rPh>
    <rPh sb="22" eb="24">
      <t>デンリョク</t>
    </rPh>
    <rPh sb="30" eb="32">
      <t>ネンカン</t>
    </rPh>
    <rPh sb="32" eb="34">
      <t>カドウ</t>
    </rPh>
    <rPh sb="34" eb="36">
      <t>ジカン</t>
    </rPh>
    <rPh sb="39" eb="40">
      <t>ネン</t>
    </rPh>
    <phoneticPr fontId="1"/>
  </si>
  <si>
    <t>Rst＝Qs/ηs×Esf</t>
    <phoneticPr fontId="1"/>
  </si>
  <si>
    <t>Qs</t>
    <phoneticPr fontId="1"/>
  </si>
  <si>
    <t>Gj/年</t>
    <rPh sb="3" eb="4">
      <t>ネン</t>
    </rPh>
    <phoneticPr fontId="1"/>
  </si>
  <si>
    <t>ηs</t>
    <phoneticPr fontId="1"/>
  </si>
  <si>
    <t>リファレス設備（ボイラー）の効率　（ex：0.9）</t>
    <rPh sb="5" eb="7">
      <t>セツビ</t>
    </rPh>
    <rPh sb="14" eb="16">
      <t>コウリツ</t>
    </rPh>
    <phoneticPr fontId="1"/>
  </si>
  <si>
    <t>Esf</t>
    <phoneticPr fontId="1"/>
  </si>
  <si>
    <t>リファレス設備（ボイラー）で使用されるエネルギー（化石燃料）のCO2排出係数</t>
    <rPh sb="5" eb="7">
      <t>セツビ</t>
    </rPh>
    <rPh sb="14" eb="16">
      <t>シヨウ</t>
    </rPh>
    <rPh sb="25" eb="27">
      <t>カセキ</t>
    </rPh>
    <rPh sb="27" eb="29">
      <t>ネンリョウ</t>
    </rPh>
    <rPh sb="34" eb="36">
      <t>ハイシュツ</t>
    </rPh>
    <rPh sb="36" eb="38">
      <t>ケイスウ</t>
    </rPh>
    <phoneticPr fontId="1"/>
  </si>
  <si>
    <t>ton-CO2/Gj</t>
    <phoneticPr fontId="1"/>
  </si>
  <si>
    <t>Rhw＝Qhw/ηhw×Ehwf</t>
    <phoneticPr fontId="1"/>
  </si>
  <si>
    <t>Qhw</t>
    <phoneticPr fontId="1"/>
  </si>
  <si>
    <t>ガスエンジンからの熱回収設備により供給され消費する蒸気熱量</t>
    <rPh sb="9" eb="10">
      <t>ネツ</t>
    </rPh>
    <rPh sb="10" eb="12">
      <t>カイシュウ</t>
    </rPh>
    <rPh sb="12" eb="14">
      <t>セツビ</t>
    </rPh>
    <rPh sb="17" eb="19">
      <t>キョウキュウ</t>
    </rPh>
    <rPh sb="21" eb="23">
      <t>ショウヒ</t>
    </rPh>
    <rPh sb="25" eb="27">
      <t>ジョウキ</t>
    </rPh>
    <rPh sb="27" eb="29">
      <t>ネツリョウ</t>
    </rPh>
    <phoneticPr fontId="1"/>
  </si>
  <si>
    <t>ガスエンジンからの熱回収設備により供給され消費する温水熱量</t>
    <rPh sb="9" eb="10">
      <t>ネツ</t>
    </rPh>
    <rPh sb="10" eb="12">
      <t>カイシュウ</t>
    </rPh>
    <rPh sb="12" eb="14">
      <t>セツビ</t>
    </rPh>
    <rPh sb="17" eb="19">
      <t>キョウキュウ</t>
    </rPh>
    <rPh sb="21" eb="23">
      <t>ショウヒ</t>
    </rPh>
    <rPh sb="25" eb="27">
      <t>オンスイ</t>
    </rPh>
    <rPh sb="27" eb="29">
      <t>ネツリョウ</t>
    </rPh>
    <phoneticPr fontId="1"/>
  </si>
  <si>
    <t>ηhw</t>
    <phoneticPr fontId="1"/>
  </si>
  <si>
    <t>Ehwf</t>
    <phoneticPr fontId="1"/>
  </si>
  <si>
    <t>Qs＝（時間当たり消費蒸気熱量（Mj/h)）×年間稼働時間（h/年））/1000</t>
    <rPh sb="4" eb="6">
      <t>ジカン</t>
    </rPh>
    <rPh sb="6" eb="7">
      <t>ア</t>
    </rPh>
    <rPh sb="9" eb="11">
      <t>ショウヒ</t>
    </rPh>
    <rPh sb="11" eb="13">
      <t>ジョウキ</t>
    </rPh>
    <rPh sb="13" eb="15">
      <t>ネツリョウ</t>
    </rPh>
    <rPh sb="23" eb="25">
      <t>ネンカン</t>
    </rPh>
    <rPh sb="25" eb="27">
      <t>カドウ</t>
    </rPh>
    <rPh sb="27" eb="29">
      <t>ジカン</t>
    </rPh>
    <rPh sb="32" eb="33">
      <t>ネン</t>
    </rPh>
    <phoneticPr fontId="1"/>
  </si>
  <si>
    <t>Qhw＝（時間当たり消費温水熱量（Mj/h)）×年間稼働時間（h/年））/1000</t>
    <rPh sb="5" eb="7">
      <t>ジカン</t>
    </rPh>
    <rPh sb="7" eb="8">
      <t>ア</t>
    </rPh>
    <rPh sb="10" eb="12">
      <t>ショウヒ</t>
    </rPh>
    <rPh sb="12" eb="14">
      <t>オンスイ</t>
    </rPh>
    <rPh sb="14" eb="16">
      <t>ネツリョウ</t>
    </rPh>
    <rPh sb="24" eb="26">
      <t>ネンカン</t>
    </rPh>
    <rPh sb="26" eb="28">
      <t>カドウ</t>
    </rPh>
    <rPh sb="28" eb="30">
      <t>ジカン</t>
    </rPh>
    <rPh sb="33" eb="34">
      <t>ネン</t>
    </rPh>
    <phoneticPr fontId="1"/>
  </si>
  <si>
    <t>●プロジェクトＣＯ２排出量の計算</t>
    <rPh sb="10" eb="12">
      <t>ハイシュツ</t>
    </rPh>
    <rPh sb="12" eb="13">
      <t>リョウ</t>
    </rPh>
    <rPh sb="14" eb="16">
      <t>ケイサン</t>
    </rPh>
    <phoneticPr fontId="1"/>
  </si>
  <si>
    <t>ηｇ</t>
    <phoneticPr fontId="1"/>
  </si>
  <si>
    <t>ガスｴﾝｼﾞﾝの発電効率　（ex:0.45)</t>
    <rPh sb="8" eb="10">
      <t>ハツデン</t>
    </rPh>
    <rPh sb="10" eb="12">
      <t>コウリツ</t>
    </rPh>
    <phoneticPr fontId="1"/>
  </si>
  <si>
    <t>NCV</t>
    <phoneticPr fontId="1"/>
  </si>
  <si>
    <t>使用するガスの真発熱量　</t>
  </si>
  <si>
    <t>使用するガスの真発熱量　</t>
    <rPh sb="0" eb="2">
      <t>シヨウ</t>
    </rPh>
    <rPh sb="7" eb="8">
      <t>シン</t>
    </rPh>
    <rPh sb="8" eb="10">
      <t>ハツネツ</t>
    </rPh>
    <rPh sb="10" eb="11">
      <t>リョウ</t>
    </rPh>
    <phoneticPr fontId="1"/>
  </si>
  <si>
    <t>Egf</t>
    <phoneticPr fontId="1"/>
  </si>
  <si>
    <t>使用するガスのCO２排出係数</t>
    <rPh sb="0" eb="2">
      <t>シヨウ</t>
    </rPh>
    <rPh sb="10" eb="12">
      <t>ハイシュツ</t>
    </rPh>
    <rPh sb="12" eb="14">
      <t>ケイスウ</t>
    </rPh>
    <phoneticPr fontId="1"/>
  </si>
  <si>
    <t>Mj/Nm3</t>
    <phoneticPr fontId="1"/>
  </si>
  <si>
    <t>（1MWh＝3600Mj)</t>
    <phoneticPr fontId="1"/>
  </si>
  <si>
    <t>ton-CO2/Nm3</t>
    <phoneticPr fontId="1"/>
  </si>
  <si>
    <t>Py=Gey×3600/ηｇ×（1/NCV）×Egf</t>
    <phoneticPr fontId="1"/>
  </si>
  <si>
    <t>ガス発電機能力（ｋW）</t>
  </si>
  <si>
    <t>補機消費電力（ｋW)</t>
  </si>
  <si>
    <t>年間稼働時間（h/年）</t>
  </si>
  <si>
    <t>時間当たり消費蒸気熱量（Mj/h)</t>
  </si>
  <si>
    <t>時間当たり消費温水熱量（Mj/h)</t>
  </si>
  <si>
    <t>※参考　ガスエンジンで発電した電力のCO2排出係数＝Py/Gey</t>
    <rPh sb="1" eb="3">
      <t>サンコウ</t>
    </rPh>
    <rPh sb="11" eb="13">
      <t>ハツデン</t>
    </rPh>
    <rPh sb="15" eb="17">
      <t>デンリョク</t>
    </rPh>
    <rPh sb="21" eb="23">
      <t>ハイシュツ</t>
    </rPh>
    <rPh sb="23" eb="25">
      <t>ケイスウ</t>
    </rPh>
    <phoneticPr fontId="1"/>
  </si>
  <si>
    <t>事業名</t>
    <rPh sb="0" eb="2">
      <t>ジギョウ</t>
    </rPh>
    <rPh sb="2" eb="3">
      <t>メイ</t>
    </rPh>
    <phoneticPr fontId="5"/>
  </si>
  <si>
    <t>実施サイト</t>
    <rPh sb="0" eb="2">
      <t>ジッシ</t>
    </rPh>
    <phoneticPr fontId="5"/>
  </si>
  <si>
    <t>住所</t>
    <rPh sb="0" eb="2">
      <t>ジュウショ</t>
    </rPh>
    <phoneticPr fontId="5"/>
  </si>
  <si>
    <t>緯度</t>
    <rPh sb="0" eb="2">
      <t>イド</t>
    </rPh>
    <phoneticPr fontId="5"/>
  </si>
  <si>
    <t>経度</t>
    <rPh sb="0" eb="2">
      <t>ケイド</t>
    </rPh>
    <phoneticPr fontId="5"/>
  </si>
  <si>
    <t>負荷の対象</t>
    <rPh sb="0" eb="2">
      <t>フカ</t>
    </rPh>
    <rPh sb="3" eb="5">
      <t>タイショウ</t>
    </rPh>
    <phoneticPr fontId="5"/>
  </si>
  <si>
    <t>出典：</t>
    <rPh sb="0" eb="2">
      <t>シュッテン</t>
    </rPh>
    <phoneticPr fontId="1"/>
  </si>
  <si>
    <r>
      <t>リファレス設備（ボイラー）の効率　</t>
    </r>
    <r>
      <rPr>
        <sz val="11"/>
        <color rgb="FFFF0000"/>
        <rFont val="ＭＳ Ｐゴシック"/>
        <family val="3"/>
        <charset val="128"/>
        <scheme val="minor"/>
      </rPr>
      <t>（ex：0.9）</t>
    </r>
    <rPh sb="5" eb="7">
      <t>セツビ</t>
    </rPh>
    <rPh sb="14" eb="16">
      <t>コウリツ</t>
    </rPh>
    <phoneticPr fontId="1"/>
  </si>
  <si>
    <t>コジェネレーションの説明</t>
    <rPh sb="10" eb="12">
      <t>セツメイ</t>
    </rPh>
    <phoneticPr fontId="1"/>
  </si>
  <si>
    <t>③ガスエンジンからの廃熱で、工場等で使用する蒸気あるいは温水をつくるボイラーの燃料の焚き減らしに寄与する。</t>
    <rPh sb="10" eb="12">
      <t>ハイネツ</t>
    </rPh>
    <rPh sb="14" eb="17">
      <t>コウジョウトウ</t>
    </rPh>
    <rPh sb="18" eb="20">
      <t>シヨウ</t>
    </rPh>
    <rPh sb="22" eb="24">
      <t>ジョウキ</t>
    </rPh>
    <rPh sb="28" eb="30">
      <t>オンスイ</t>
    </rPh>
    <rPh sb="39" eb="41">
      <t>ネンリョウ</t>
    </rPh>
    <rPh sb="42" eb="43">
      <t>タ</t>
    </rPh>
    <rPh sb="44" eb="45">
      <t>ベ</t>
    </rPh>
    <rPh sb="48" eb="50">
      <t>キヨ</t>
    </rPh>
    <phoneticPr fontId="1"/>
  </si>
  <si>
    <t>①グリッド電力が供給不安定、及び電力コストが高いため、電力需要に合わせた発電容量のコジェネレーション設備を導入する例がほとんどである。（熱需要に合わせたシステムの例はほとんど無い）</t>
    <rPh sb="5" eb="7">
      <t>デンリョク</t>
    </rPh>
    <rPh sb="8" eb="10">
      <t>キョウキュウ</t>
    </rPh>
    <rPh sb="10" eb="13">
      <t>フアンテイ</t>
    </rPh>
    <rPh sb="14" eb="15">
      <t>オヨ</t>
    </rPh>
    <rPh sb="16" eb="18">
      <t>デンリョク</t>
    </rPh>
    <rPh sb="22" eb="23">
      <t>タカ</t>
    </rPh>
    <rPh sb="27" eb="29">
      <t>デンリョク</t>
    </rPh>
    <rPh sb="29" eb="31">
      <t>ジュヨウ</t>
    </rPh>
    <rPh sb="32" eb="33">
      <t>ア</t>
    </rPh>
    <rPh sb="36" eb="38">
      <t>ハツデン</t>
    </rPh>
    <rPh sb="38" eb="40">
      <t>ヨウリョウ</t>
    </rPh>
    <rPh sb="50" eb="52">
      <t>セツビ</t>
    </rPh>
    <rPh sb="53" eb="55">
      <t>ドウニュウ</t>
    </rPh>
    <rPh sb="57" eb="58">
      <t>レイ</t>
    </rPh>
    <rPh sb="68" eb="69">
      <t>ネツ</t>
    </rPh>
    <rPh sb="69" eb="71">
      <t>ジュヨウ</t>
    </rPh>
    <rPh sb="72" eb="73">
      <t>ア</t>
    </rPh>
    <rPh sb="81" eb="82">
      <t>レイ</t>
    </rPh>
    <rPh sb="87" eb="88">
      <t>ナ</t>
    </rPh>
    <phoneticPr fontId="1"/>
  </si>
  <si>
    <t>②したがって、ガスエンジンコジェネレーションシステムを前提とし、発電電力の100％は自家消費しグリッド電力あるいはディーゼル発電機の電力を代替するものとする。</t>
    <rPh sb="27" eb="29">
      <t>ゼンテイ</t>
    </rPh>
    <rPh sb="32" eb="34">
      <t>ハツデン</t>
    </rPh>
    <rPh sb="34" eb="36">
      <t>デンリョク</t>
    </rPh>
    <rPh sb="42" eb="44">
      <t>ジカ</t>
    </rPh>
    <rPh sb="44" eb="46">
      <t>ショウヒ</t>
    </rPh>
    <rPh sb="51" eb="53">
      <t>デンリョク</t>
    </rPh>
    <rPh sb="62" eb="65">
      <t>ハツデンキ</t>
    </rPh>
    <rPh sb="66" eb="68">
      <t>デンリョク</t>
    </rPh>
    <rPh sb="69" eb="71">
      <t>ダイタイ</t>
    </rPh>
    <phoneticPr fontId="1"/>
  </si>
  <si>
    <t>④または、ガスエンジンからの廃熱を、工場等で使用する冷水（冷房用など）をつくる吸収式冷凍機の熱源として使用する。
　この時のリファレンス冷凍機は電動式ターボ冷凍機とする。（吸収式冷凍機より格段にCOP値が高いため）</t>
    <rPh sb="14" eb="16">
      <t>ハイネツ</t>
    </rPh>
    <rPh sb="18" eb="21">
      <t>コウジョウトウ</t>
    </rPh>
    <rPh sb="22" eb="24">
      <t>シヨウ</t>
    </rPh>
    <rPh sb="26" eb="28">
      <t>レイスイ</t>
    </rPh>
    <rPh sb="29" eb="32">
      <t>レイボウヨウ</t>
    </rPh>
    <rPh sb="39" eb="41">
      <t>キュウシュウ</t>
    </rPh>
    <rPh sb="41" eb="42">
      <t>シキ</t>
    </rPh>
    <rPh sb="42" eb="44">
      <t>レイトウ</t>
    </rPh>
    <rPh sb="44" eb="45">
      <t>キ</t>
    </rPh>
    <rPh sb="46" eb="48">
      <t>ネツゲン</t>
    </rPh>
    <rPh sb="51" eb="53">
      <t>シヨウ</t>
    </rPh>
    <rPh sb="60" eb="61">
      <t>トキ</t>
    </rPh>
    <rPh sb="68" eb="70">
      <t>レイトウ</t>
    </rPh>
    <rPh sb="70" eb="71">
      <t>キ</t>
    </rPh>
    <rPh sb="72" eb="75">
      <t>デンドウシキ</t>
    </rPh>
    <rPh sb="78" eb="80">
      <t>レイトウ</t>
    </rPh>
    <rPh sb="80" eb="81">
      <t>キ</t>
    </rPh>
    <rPh sb="86" eb="88">
      <t>キュウシュウ</t>
    </rPh>
    <rPh sb="88" eb="89">
      <t>シキ</t>
    </rPh>
    <rPh sb="89" eb="91">
      <t>レイトウ</t>
    </rPh>
    <rPh sb="91" eb="92">
      <t>キ</t>
    </rPh>
    <rPh sb="94" eb="96">
      <t>カクダン</t>
    </rPh>
    <rPh sb="100" eb="101">
      <t>アタイ</t>
    </rPh>
    <rPh sb="102" eb="103">
      <t>タカ</t>
    </rPh>
    <phoneticPr fontId="1"/>
  </si>
  <si>
    <t>１次エネルギー
（ガスあるいは石油）
100％</t>
    <rPh sb="1" eb="2">
      <t>ジ</t>
    </rPh>
    <rPh sb="15" eb="17">
      <t>セキユ</t>
    </rPh>
    <phoneticPr fontId="1"/>
  </si>
  <si>
    <t>電気エネルギー
45～20％</t>
    <rPh sb="0" eb="2">
      <t>デンキ</t>
    </rPh>
    <phoneticPr fontId="1"/>
  </si>
  <si>
    <t>熱エネルギー
30～60％</t>
    <rPh sb="0" eb="1">
      <t>ネツ</t>
    </rPh>
    <phoneticPr fontId="1"/>
  </si>
  <si>
    <t>コジェネ
総合効率75～80％</t>
    <rPh sb="5" eb="7">
      <t>ソウゴウ</t>
    </rPh>
    <rPh sb="7" eb="9">
      <t>コウリツ</t>
    </rPh>
    <phoneticPr fontId="1"/>
  </si>
  <si>
    <t>ボイラー代替</t>
    <rPh sb="4" eb="6">
      <t>ダイタイ</t>
    </rPh>
    <phoneticPr fontId="1"/>
  </si>
  <si>
    <t>吸収式冷凍機
熱源</t>
    <rPh sb="0" eb="2">
      <t>キュウシュウ</t>
    </rPh>
    <rPh sb="2" eb="3">
      <t>シキ</t>
    </rPh>
    <rPh sb="3" eb="5">
      <t>レイトウ</t>
    </rPh>
    <rPh sb="5" eb="6">
      <t>キ</t>
    </rPh>
    <rPh sb="7" eb="9">
      <t>ネツゲン</t>
    </rPh>
    <phoneticPr fontId="1"/>
  </si>
  <si>
    <t>（リファレンス）</t>
    <phoneticPr fontId="1"/>
  </si>
  <si>
    <t>ターボ冷凍機</t>
    <rPh sb="3" eb="5">
      <t>レイトウ</t>
    </rPh>
    <rPh sb="5" eb="6">
      <t>キ</t>
    </rPh>
    <phoneticPr fontId="1"/>
  </si>
  <si>
    <t>高効率ボイラー</t>
    <rPh sb="0" eb="3">
      <t>コウコウリツ</t>
    </rPh>
    <phoneticPr fontId="1"/>
  </si>
  <si>
    <t>１次エネルギー</t>
    <rPh sb="1" eb="2">
      <t>ジ</t>
    </rPh>
    <phoneticPr fontId="1"/>
  </si>
  <si>
    <t xml:space="preserve">グリッド
ディーゼル発電
電力
</t>
    <rPh sb="10" eb="12">
      <t>ハツデン</t>
    </rPh>
    <rPh sb="13" eb="15">
      <t>デンリョク</t>
    </rPh>
    <phoneticPr fontId="1"/>
  </si>
  <si>
    <t>出典：H24年9月資源エネルギー庁「熱電併給（コジェネ）推進室資料」</t>
    <rPh sb="0" eb="2">
      <t>シュッテン</t>
    </rPh>
    <rPh sb="6" eb="7">
      <t>ネン</t>
    </rPh>
    <rPh sb="8" eb="9">
      <t>ツキ</t>
    </rPh>
    <rPh sb="9" eb="11">
      <t>シゲン</t>
    </rPh>
    <rPh sb="16" eb="17">
      <t>チョウ</t>
    </rPh>
    <rPh sb="18" eb="19">
      <t>ネツ</t>
    </rPh>
    <rPh sb="19" eb="20">
      <t>デン</t>
    </rPh>
    <rPh sb="20" eb="22">
      <t>ヘイキュウ</t>
    </rPh>
    <rPh sb="28" eb="31">
      <t>スイシンシツ</t>
    </rPh>
    <rPh sb="31" eb="33">
      <t>シリョウ</t>
    </rPh>
    <phoneticPr fontId="1"/>
  </si>
  <si>
    <t>次シート以降をCO2排出削減量計算に使用する前提と考え方（GEC)</t>
    <rPh sb="0" eb="1">
      <t>ジ</t>
    </rPh>
    <rPh sb="4" eb="6">
      <t>イコウ</t>
    </rPh>
    <rPh sb="10" eb="12">
      <t>ハイシュツ</t>
    </rPh>
    <rPh sb="12" eb="14">
      <t>サクゲン</t>
    </rPh>
    <rPh sb="14" eb="15">
      <t>リョウ</t>
    </rPh>
    <rPh sb="15" eb="17">
      <t>ケイサン</t>
    </rPh>
    <rPh sb="18" eb="20">
      <t>シヨウ</t>
    </rPh>
    <rPh sb="22" eb="24">
      <t>ゼンテイ</t>
    </rPh>
    <rPh sb="25" eb="26">
      <t>カンガ</t>
    </rPh>
    <rPh sb="27" eb="28">
      <t>カタ</t>
    </rPh>
    <phoneticPr fontId="1"/>
  </si>
  <si>
    <t>33°26'04.1"S</t>
    <phoneticPr fontId="5"/>
  </si>
  <si>
    <t>70°41'02.7"W</t>
    <phoneticPr fontId="5"/>
  </si>
  <si>
    <t>標高</t>
    <rPh sb="0" eb="2">
      <t>ヒョウコウ</t>
    </rPh>
    <phoneticPr fontId="5"/>
  </si>
  <si>
    <t>ｍ</t>
    <phoneticPr fontId="5"/>
  </si>
  <si>
    <t>記入</t>
    <rPh sb="0" eb="2">
      <t>キニュウ</t>
    </rPh>
    <phoneticPr fontId="5"/>
  </si>
  <si>
    <t>自動計算</t>
    <rPh sb="0" eb="2">
      <t>ジドウ</t>
    </rPh>
    <rPh sb="2" eb="4">
      <t>ケイサン</t>
    </rPh>
    <phoneticPr fontId="5"/>
  </si>
  <si>
    <t>※電力供給がディーゼル発電機の場合、最新の高効率発電機を用いた場合のCO2排出係数を用いること</t>
    <rPh sb="1" eb="3">
      <t>デンリョク</t>
    </rPh>
    <rPh sb="3" eb="5">
      <t>キョウキュウ</t>
    </rPh>
    <rPh sb="11" eb="13">
      <t>ハツデン</t>
    </rPh>
    <rPh sb="13" eb="14">
      <t>キ</t>
    </rPh>
    <rPh sb="15" eb="17">
      <t>バアイ</t>
    </rPh>
    <rPh sb="18" eb="20">
      <t>サイシン</t>
    </rPh>
    <rPh sb="21" eb="24">
      <t>コウコウリツ</t>
    </rPh>
    <rPh sb="24" eb="26">
      <t>ハツデン</t>
    </rPh>
    <rPh sb="26" eb="27">
      <t>キ</t>
    </rPh>
    <rPh sb="28" eb="29">
      <t>モチ</t>
    </rPh>
    <rPh sb="31" eb="33">
      <t>バアイ</t>
    </rPh>
    <rPh sb="37" eb="39">
      <t>ハイシュツ</t>
    </rPh>
    <rPh sb="39" eb="41">
      <t>ケイスウ</t>
    </rPh>
    <rPh sb="42" eb="43">
      <t>モチ</t>
    </rPh>
    <phoneticPr fontId="1"/>
  </si>
  <si>
    <t>出典：　 IPCC default values at the lower limit in Table 1.4 of Chapter 1 of Vol. 2 of the “2006 IPCC Guidelines for National GHG Inventories”</t>
    <rPh sb="0" eb="2">
      <t>シュッテン</t>
    </rPh>
    <phoneticPr fontId="1"/>
  </si>
  <si>
    <t>kg(CO2)/TJ</t>
    <phoneticPr fontId="1"/>
  </si>
  <si>
    <t>採用した値：</t>
    <rPh sb="0" eb="2">
      <t>サイヨウ</t>
    </rPh>
    <rPh sb="4" eb="5">
      <t>アタイ</t>
    </rPh>
    <phoneticPr fontId="1"/>
  </si>
  <si>
    <t>係数②：　燃料の単位熱量当たりCO2排出係数</t>
    <rPh sb="0" eb="2">
      <t>ケイスウ</t>
    </rPh>
    <rPh sb="5" eb="7">
      <t>ネンリョウ</t>
    </rPh>
    <rPh sb="8" eb="13">
      <t>タンイネツリョウア</t>
    </rPh>
    <rPh sb="18" eb="22">
      <t>ハイシュツケイスウ</t>
    </rPh>
    <phoneticPr fontId="1"/>
  </si>
  <si>
    <t>TJ/Gg(fuel)</t>
    <phoneticPr fontId="1"/>
  </si>
  <si>
    <t>係数①：　燃料低位発熱量（Net Calorific Value, NCV）</t>
    <rPh sb="0" eb="2">
      <t>ケイスウ</t>
    </rPh>
    <rPh sb="5" eb="7">
      <t>ネンリョウ</t>
    </rPh>
    <rPh sb="7" eb="12">
      <t>テイイハツネツリョウ</t>
    </rPh>
    <phoneticPr fontId="1"/>
  </si>
  <si>
    <t>リファレンス設備及びプロジェクト設備で用いる燃料のCO2排出係数については、IPCCの以下表を参照ください。</t>
    <rPh sb="6" eb="9">
      <t>セツビオヨ</t>
    </rPh>
    <rPh sb="16" eb="18">
      <t>セツビ</t>
    </rPh>
    <rPh sb="19" eb="20">
      <t>モチ</t>
    </rPh>
    <rPh sb="22" eb="24">
      <t>ネンリョウ</t>
    </rPh>
    <rPh sb="28" eb="30">
      <t>ハイシュツ</t>
    </rPh>
    <rPh sb="30" eb="32">
      <t>ケイスウ</t>
    </rPh>
    <rPh sb="43" eb="45">
      <t>イカ</t>
    </rPh>
    <rPh sb="45" eb="46">
      <t>ヒョウ</t>
    </rPh>
    <rPh sb="47" eb="49">
      <t>サンショウ</t>
    </rPh>
    <phoneticPr fontId="1"/>
  </si>
  <si>
    <t>出典：　 IPCC default values at the lower limit in Table 1.2 of Chapter 1 of Vol. 2 of the “2006 IPCC Guidelines for National GHG Inventories”</t>
    <phoneticPr fontId="1"/>
  </si>
  <si>
    <t>※表中の該当する燃料種のLowerまたはUpperの値を入力（承認済み方法論を参照）。</t>
    <rPh sb="1" eb="3">
      <t>ヒョウチュウ</t>
    </rPh>
    <rPh sb="4" eb="6">
      <t>ガイトウ</t>
    </rPh>
    <rPh sb="8" eb="11">
      <t>ネンリョウシュ</t>
    </rPh>
    <rPh sb="26" eb="27">
      <t>アタイ</t>
    </rPh>
    <rPh sb="28" eb="30">
      <t>ニュウリョク</t>
    </rPh>
    <rPh sb="31" eb="34">
      <t>ショウニンズ</t>
    </rPh>
    <rPh sb="35" eb="38">
      <t>ホウホウロン</t>
    </rPh>
    <rPh sb="39" eb="41">
      <t>サンショウ</t>
    </rPh>
    <phoneticPr fontId="1"/>
  </si>
  <si>
    <t>GJ/kg(fuel)</t>
    <phoneticPr fontId="1"/>
  </si>
  <si>
    <t>※1T=1000G、1Gg＝1,000,000kgで換算</t>
    <rPh sb="26" eb="28">
      <t>カンザン</t>
    </rPh>
    <phoneticPr fontId="1"/>
  </si>
  <si>
    <t>tCO2/GJ</t>
    <phoneticPr fontId="1"/>
  </si>
  <si>
    <t>※1T=1000G、1tCO2＝1,000kgCO2で換算</t>
    <rPh sb="27" eb="29">
      <t>カンザン</t>
    </rPh>
    <phoneticPr fontId="1"/>
  </si>
  <si>
    <t>By</t>
    <phoneticPr fontId="1"/>
  </si>
  <si>
    <t>ガスエンジンからの熱回収設備による蒸気供給により代替されたBaU設備（ボイラー）での化石燃料消費に伴うCO2排出量</t>
    <rPh sb="9" eb="10">
      <t>ネツ</t>
    </rPh>
    <rPh sb="10" eb="12">
      <t>カイシュウ</t>
    </rPh>
    <rPh sb="12" eb="14">
      <t>セツビ</t>
    </rPh>
    <rPh sb="17" eb="19">
      <t>ジョウキ</t>
    </rPh>
    <rPh sb="19" eb="21">
      <t>キョウキュウ</t>
    </rPh>
    <rPh sb="24" eb="26">
      <t>ダイタイ</t>
    </rPh>
    <rPh sb="32" eb="34">
      <t>セツビ</t>
    </rPh>
    <rPh sb="42" eb="44">
      <t>カセキ</t>
    </rPh>
    <rPh sb="44" eb="46">
      <t>ネンリョウ</t>
    </rPh>
    <rPh sb="46" eb="48">
      <t>ショウヒ</t>
    </rPh>
    <rPh sb="49" eb="50">
      <t>トモナ</t>
    </rPh>
    <rPh sb="54" eb="56">
      <t>ハイシュツ</t>
    </rPh>
    <rPh sb="56" eb="57">
      <t>リョウ</t>
    </rPh>
    <phoneticPr fontId="1"/>
  </si>
  <si>
    <t>Bｙ＝Bｅ+Bsｔ+Bhw</t>
    <phoneticPr fontId="1"/>
  </si>
  <si>
    <t>Bｅ</t>
    <phoneticPr fontId="1"/>
  </si>
  <si>
    <t>Bst</t>
    <phoneticPr fontId="1"/>
  </si>
  <si>
    <t>Bhw</t>
    <phoneticPr fontId="1"/>
  </si>
  <si>
    <t>Bst＝Qs/Bηs×BEsf</t>
    <phoneticPr fontId="1"/>
  </si>
  <si>
    <t>Bηs</t>
    <phoneticPr fontId="1"/>
  </si>
  <si>
    <t>BEsf</t>
    <phoneticPr fontId="1"/>
  </si>
  <si>
    <r>
      <t>BaU設備（ボイラー）の効率　</t>
    </r>
    <r>
      <rPr>
        <sz val="11"/>
        <color rgb="FFFF0000"/>
        <rFont val="ＭＳ Ｐゴシック"/>
        <family val="3"/>
        <charset val="128"/>
        <scheme val="minor"/>
      </rPr>
      <t>（ex：0.9）</t>
    </r>
    <rPh sb="3" eb="5">
      <t>セツビ</t>
    </rPh>
    <rPh sb="12" eb="14">
      <t>コウリツ</t>
    </rPh>
    <phoneticPr fontId="1"/>
  </si>
  <si>
    <t>BaU設備（ボイラー）で使用されるエネルギー（化石燃料）のCO2排出係数</t>
    <rPh sb="3" eb="5">
      <t>セツビ</t>
    </rPh>
    <rPh sb="12" eb="14">
      <t>シヨウ</t>
    </rPh>
    <rPh sb="23" eb="25">
      <t>カセキ</t>
    </rPh>
    <rPh sb="25" eb="27">
      <t>ネンリョウ</t>
    </rPh>
    <rPh sb="32" eb="34">
      <t>ハイシュツ</t>
    </rPh>
    <rPh sb="34" eb="36">
      <t>ケイスウ</t>
    </rPh>
    <phoneticPr fontId="1"/>
  </si>
  <si>
    <t>Bηhw</t>
    <phoneticPr fontId="1"/>
  </si>
  <si>
    <t>BEhwf</t>
    <phoneticPr fontId="1"/>
  </si>
  <si>
    <t>Bhw＝Qhw/Bηhw×BEhwf</t>
    <phoneticPr fontId="1"/>
  </si>
  <si>
    <t>BaU設備（ボイラー）の効率　（ex：0.9）</t>
    <rPh sb="3" eb="5">
      <t>セツビ</t>
    </rPh>
    <rPh sb="12" eb="14">
      <t>コウリツ</t>
    </rPh>
    <phoneticPr fontId="1"/>
  </si>
  <si>
    <t>Q=By-Py</t>
    <phoneticPr fontId="1"/>
  </si>
  <si>
    <t>◎BaUからのトータルCO2排出削減量</t>
    <rPh sb="14" eb="16">
      <t>ハイシュツ</t>
    </rPh>
    <rPh sb="16" eb="18">
      <t>サクゲン</t>
    </rPh>
    <rPh sb="18" eb="19">
      <t>リョウ</t>
    </rPh>
    <phoneticPr fontId="1"/>
  </si>
  <si>
    <t>◎リファレンスからのトータルCO2排出削減量</t>
    <rPh sb="17" eb="19">
      <t>ハイシュツ</t>
    </rPh>
    <rPh sb="19" eb="21">
      <t>サクゲン</t>
    </rPh>
    <rPh sb="21" eb="22">
      <t>リョウ</t>
    </rPh>
    <phoneticPr fontId="1"/>
  </si>
  <si>
    <t>●BaUのＣＯ２排出量の計算</t>
    <rPh sb="8" eb="10">
      <t>ハイシュツ</t>
    </rPh>
    <rPh sb="10" eb="11">
      <t>リョウ</t>
    </rPh>
    <rPh sb="12" eb="14">
      <t>ケイサン</t>
    </rPh>
    <phoneticPr fontId="1"/>
  </si>
  <si>
    <t>BaUのCO2排出量</t>
    <rPh sb="7" eb="9">
      <t>ハイシュツ</t>
    </rPh>
    <rPh sb="9" eb="10">
      <t>リョウ</t>
    </rPh>
    <phoneticPr fontId="1"/>
  </si>
  <si>
    <t>Eｇｆ</t>
    <phoneticPr fontId="1"/>
  </si>
  <si>
    <t>Be＝Geｙ×Eｇｆ</t>
    <phoneticPr fontId="1"/>
  </si>
  <si>
    <r>
      <t>ガスエンジンからの熱回収設備による温水供給により代替された</t>
    </r>
    <r>
      <rPr>
        <sz val="11"/>
        <color rgb="FF00B050"/>
        <rFont val="ＭＳ Ｐゴシック"/>
        <family val="3"/>
        <charset val="128"/>
        <scheme val="minor"/>
      </rPr>
      <t>BAU設備</t>
    </r>
    <r>
      <rPr>
        <sz val="11"/>
        <color theme="1"/>
        <rFont val="ＭＳ Ｐゴシック"/>
        <family val="2"/>
        <charset val="128"/>
        <scheme val="minor"/>
      </rPr>
      <t>（ボイラー）での化石燃料消費に伴うCO2排出量</t>
    </r>
    <rPh sb="9" eb="10">
      <t>ネツ</t>
    </rPh>
    <rPh sb="10" eb="12">
      <t>カイシュウ</t>
    </rPh>
    <rPh sb="12" eb="14">
      <t>セツビ</t>
    </rPh>
    <rPh sb="17" eb="19">
      <t>オンスイ</t>
    </rPh>
    <rPh sb="19" eb="21">
      <t>キョウキュウ</t>
    </rPh>
    <rPh sb="24" eb="26">
      <t>ダイタイ</t>
    </rPh>
    <rPh sb="32" eb="34">
      <t>セツビ</t>
    </rPh>
    <rPh sb="42" eb="44">
      <t>カセキ</t>
    </rPh>
    <rPh sb="44" eb="46">
      <t>ネンリョウ</t>
    </rPh>
    <rPh sb="46" eb="48">
      <t>ショウヒ</t>
    </rPh>
    <rPh sb="49" eb="50">
      <t>トモナ</t>
    </rPh>
    <rPh sb="54" eb="56">
      <t>ハイシュツ</t>
    </rPh>
    <rPh sb="56" eb="57">
      <t>リョウ</t>
    </rPh>
    <phoneticPr fontId="1"/>
  </si>
  <si>
    <r>
      <rPr>
        <b/>
        <sz val="16"/>
        <color rgb="FFFF0000"/>
        <rFont val="ＭＳ Ｐゴシック"/>
        <family val="3"/>
        <charset val="128"/>
        <scheme val="minor"/>
      </rPr>
      <t>R8年度</t>
    </r>
    <r>
      <rPr>
        <b/>
        <sz val="11"/>
        <color theme="1"/>
        <rFont val="ＭＳ Ｐゴシック"/>
        <family val="3"/>
        <charset val="128"/>
        <scheme val="minor"/>
      </rPr>
      <t>JCM設備補助BaUからのCO2排出削減量計算（コジェネ+廃熱利用）</t>
    </r>
    <phoneticPr fontId="1"/>
  </si>
  <si>
    <r>
      <rPr>
        <b/>
        <sz val="16"/>
        <color rgb="FFFF0000"/>
        <rFont val="ＭＳ Ｐゴシック"/>
        <family val="3"/>
        <charset val="128"/>
        <scheme val="minor"/>
      </rPr>
      <t>R8年度</t>
    </r>
    <r>
      <rPr>
        <b/>
        <sz val="11"/>
        <color theme="1"/>
        <rFont val="ＭＳ Ｐゴシック"/>
        <family val="3"/>
        <charset val="128"/>
        <scheme val="minor"/>
      </rPr>
      <t>JCM設備補助CO2排出削減量計算（コジェネ+廃熱利用）</t>
    </r>
    <phoneticPr fontId="1"/>
  </si>
  <si>
    <r>
      <rPr>
        <b/>
        <sz val="16"/>
        <color rgb="FFFF0000"/>
        <rFont val="ＭＳ Ｐゴシック"/>
        <family val="3"/>
        <charset val="128"/>
        <scheme val="minor"/>
      </rPr>
      <t>R8年度</t>
    </r>
    <r>
      <rPr>
        <b/>
        <sz val="11"/>
        <color theme="1"/>
        <rFont val="ＭＳ Ｐゴシック"/>
        <family val="3"/>
        <charset val="128"/>
        <scheme val="minor"/>
      </rPr>
      <t xml:space="preserve"> JCM設備補助リファレンスからのCO2排出削減量計算（コジェネ+廃熱利用）</t>
    </r>
    <phoneticPr fontId="1"/>
  </si>
  <si>
    <r>
      <rPr>
        <sz val="16"/>
        <color rgb="FFFF0000"/>
        <rFont val="ＭＳ Ｐゴシック"/>
        <family val="3"/>
        <charset val="128"/>
        <scheme val="minor"/>
      </rPr>
      <t>R8年度</t>
    </r>
    <r>
      <rPr>
        <sz val="11"/>
        <color theme="1"/>
        <rFont val="ＭＳ Ｐゴシック"/>
        <family val="2"/>
        <charset val="128"/>
        <scheme val="minor"/>
      </rPr>
      <t>JCM設備補助CO2排出削減量計算　（燃料種ごとの排出係数）</t>
    </r>
    <rPh sb="23" eb="26">
      <t>ネンリョウシュ</t>
    </rPh>
    <rPh sb="29" eb="33">
      <t>ハイシュツケイスウ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</si>
</sst>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
    <numFmt numFmtId="177" formatCode="#,##0_ "/>
    <numFmt numFmtId="178" formatCode="0.000_ "/>
    <numFmt numFmtId="179" formatCode="0.00_ "/>
    <numFmt numFmtId="180" formatCode="#,##0.000_ "/>
    <numFmt numFmtId="181" formatCode="0.00000_ "/>
    <numFmt numFmtId="182" formatCode="#,##0.0000_ "/>
  </numFmts>
  <fonts count="15" x14ac:knownFonts="1">
    <font>
      <sz val="11"/>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sz val="11"/>
      <name val="ＭＳ Ｐゴシック"/>
      <family val="3"/>
      <charset val="128"/>
    </font>
    <font>
      <sz val="10"/>
      <name val="ＭＳ Ｐゴシック"/>
      <family val="3"/>
      <charset val="128"/>
    </font>
    <font>
      <sz val="6"/>
      <name val="ＭＳ Ｐゴシック"/>
      <family val="3"/>
      <charset val="128"/>
    </font>
    <font>
      <sz val="11"/>
      <color rgb="FFFF0000"/>
      <name val="ＭＳ Ｐゴシック"/>
      <family val="2"/>
      <charset val="128"/>
      <scheme val="minor"/>
    </font>
    <font>
      <sz val="11"/>
      <color rgb="FFFF0000"/>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1"/>
      <color rgb="FF00B050"/>
      <name val="ＭＳ Ｐゴシック"/>
      <family val="3"/>
      <charset val="128"/>
      <scheme val="minor"/>
    </font>
    <font>
      <strike/>
      <sz val="11"/>
      <color rgb="FFFF0000"/>
      <name val="ＭＳ Ｐゴシック"/>
      <family val="2"/>
      <charset val="128"/>
      <scheme val="minor"/>
    </font>
    <font>
      <b/>
      <sz val="16"/>
      <color rgb="FFFF0000"/>
      <name val="ＭＳ Ｐゴシック"/>
      <family val="3"/>
      <charset val="128"/>
      <scheme val="minor"/>
    </font>
    <font>
      <sz val="16"/>
      <color rgb="FFFF0000"/>
      <name val="ＭＳ Ｐゴシック"/>
      <family val="3"/>
      <charset val="128"/>
      <scheme val="minor"/>
    </font>
    <font>
      <sz val="11"/>
      <color theme="1"/>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rgb="FFCCFFFF"/>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alignment vertical="center"/>
    </xf>
    <xf numFmtId="0" fontId="3" fillId="0" borderId="0">
      <alignment vertical="center"/>
    </xf>
  </cellStyleXfs>
  <cellXfs count="73">
    <xf numFmtId="0" fontId="0" fillId="0" borderId="0" xfId="0">
      <alignment vertical="center"/>
    </xf>
    <xf numFmtId="0" fontId="9" fillId="0" borderId="0" xfId="0" applyFont="1">
      <alignment vertical="center"/>
    </xf>
    <xf numFmtId="0" fontId="0" fillId="0" borderId="0" xfId="0" applyProtection="1">
      <alignment vertical="center"/>
      <protection locked="0"/>
    </xf>
    <xf numFmtId="0" fontId="4" fillId="0" borderId="1" xfId="0" applyFont="1" applyBorder="1" applyAlignment="1" applyProtection="1">
      <alignment horizontal="left" vertical="center"/>
      <protection locked="0"/>
    </xf>
    <xf numFmtId="0" fontId="4" fillId="2" borderId="1" xfId="0" applyFont="1" applyFill="1" applyBorder="1" applyAlignment="1" applyProtection="1">
      <alignment horizontal="center" vertical="center" shrinkToFit="1"/>
      <protection locked="0"/>
    </xf>
    <xf numFmtId="0" fontId="4" fillId="0" borderId="1" xfId="0" applyFont="1" applyBorder="1" applyAlignment="1" applyProtection="1">
      <alignment horizontal="center" vertical="center"/>
      <protection locked="0"/>
    </xf>
    <xf numFmtId="0" fontId="0" fillId="2" borderId="1" xfId="0" applyFill="1" applyBorder="1" applyAlignment="1" applyProtection="1">
      <alignment horizontal="center" vertical="center" shrinkToFit="1"/>
      <protection locked="0"/>
    </xf>
    <xf numFmtId="0" fontId="4" fillId="2" borderId="1" xfId="0" applyFont="1" applyFill="1" applyBorder="1" applyAlignment="1" applyProtection="1">
      <alignment horizontal="center" vertical="center"/>
      <protection locked="0"/>
    </xf>
    <xf numFmtId="0" fontId="4" fillId="0" borderId="1" xfId="0" applyFont="1" applyBorder="1" applyProtection="1">
      <alignment vertical="center"/>
      <protection locked="0"/>
    </xf>
    <xf numFmtId="0" fontId="4" fillId="0" borderId="1" xfId="0" applyFont="1" applyBorder="1" applyAlignment="1" applyProtection="1">
      <alignment vertical="center" shrinkToFit="1"/>
      <protection locked="0"/>
    </xf>
    <xf numFmtId="0" fontId="2" fillId="0" borderId="0" xfId="0" applyFont="1" applyProtection="1">
      <alignment vertical="center"/>
      <protection locked="0"/>
    </xf>
    <xf numFmtId="0" fontId="0" fillId="0" borderId="0" xfId="0" applyAlignment="1" applyProtection="1">
      <alignment horizontal="right" vertical="center"/>
      <protection locked="0"/>
    </xf>
    <xf numFmtId="176" fontId="0" fillId="2" borderId="1" xfId="0" applyNumberFormat="1" applyFill="1" applyBorder="1" applyProtection="1">
      <alignment vertical="center"/>
      <protection locked="0"/>
    </xf>
    <xf numFmtId="178" fontId="0" fillId="2" borderId="1" xfId="0" applyNumberFormat="1" applyFill="1" applyBorder="1" applyProtection="1">
      <alignment vertical="center"/>
      <protection locked="0"/>
    </xf>
    <xf numFmtId="0" fontId="6" fillId="0" borderId="0" xfId="0" applyFont="1" applyProtection="1">
      <alignment vertical="center"/>
      <protection locked="0"/>
    </xf>
    <xf numFmtId="177" fontId="0" fillId="2" borderId="1" xfId="0" applyNumberFormat="1" applyFill="1" applyBorder="1" applyProtection="1">
      <alignment vertical="center"/>
      <protection locked="0"/>
    </xf>
    <xf numFmtId="176" fontId="0" fillId="0" borderId="0" xfId="0" applyNumberFormat="1" applyProtection="1">
      <alignment vertical="center"/>
      <protection locked="0"/>
    </xf>
    <xf numFmtId="0" fontId="0" fillId="0" borderId="0" xfId="0" applyAlignment="1" applyProtection="1">
      <alignment horizontal="left" vertical="center"/>
      <protection locked="0"/>
    </xf>
    <xf numFmtId="177" fontId="0" fillId="0" borderId="0" xfId="0" applyNumberFormat="1" applyProtection="1">
      <alignment vertical="center"/>
      <protection locked="0"/>
    </xf>
    <xf numFmtId="0" fontId="0" fillId="2" borderId="1" xfId="0" applyFill="1" applyBorder="1" applyProtection="1">
      <alignment vertical="center"/>
      <protection locked="0"/>
    </xf>
    <xf numFmtId="178" fontId="0" fillId="0" borderId="0" xfId="0" applyNumberFormat="1" applyProtection="1">
      <alignment vertical="center"/>
      <protection locked="0"/>
    </xf>
    <xf numFmtId="179" fontId="0" fillId="2" borderId="1" xfId="0" applyNumberFormat="1" applyFill="1" applyBorder="1" applyProtection="1">
      <alignment vertical="center"/>
      <protection locked="0"/>
    </xf>
    <xf numFmtId="179" fontId="0" fillId="0" borderId="0" xfId="0" applyNumberFormat="1" applyProtection="1">
      <alignment vertical="center"/>
      <protection locked="0"/>
    </xf>
    <xf numFmtId="180" fontId="0" fillId="2" borderId="1" xfId="0" applyNumberFormat="1" applyFill="1" applyBorder="1" applyProtection="1">
      <alignment vertical="center"/>
      <protection locked="0"/>
    </xf>
    <xf numFmtId="181" fontId="0" fillId="2" borderId="1" xfId="0" applyNumberFormat="1" applyFill="1" applyBorder="1" applyProtection="1">
      <alignment vertical="center"/>
      <protection locked="0"/>
    </xf>
    <xf numFmtId="0" fontId="11" fillId="0" borderId="0" xfId="0" applyFont="1" applyProtection="1">
      <alignment vertical="center"/>
      <protection locked="0"/>
    </xf>
    <xf numFmtId="0" fontId="4" fillId="3" borderId="1" xfId="0" applyFont="1" applyFill="1" applyBorder="1" applyAlignment="1">
      <alignment horizontal="center" vertical="center"/>
    </xf>
    <xf numFmtId="177" fontId="0" fillId="3" borderId="1" xfId="0" applyNumberFormat="1" applyFill="1" applyBorder="1">
      <alignment vertical="center"/>
    </xf>
    <xf numFmtId="0" fontId="0" fillId="3" borderId="1" xfId="0" applyFill="1" applyBorder="1">
      <alignment vertical="center"/>
    </xf>
    <xf numFmtId="0" fontId="0" fillId="2" borderId="2" xfId="0" applyFill="1" applyBorder="1"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0" fontId="4" fillId="2" borderId="1" xfId="0" applyFont="1" applyFill="1" applyBorder="1" applyAlignment="1" applyProtection="1">
      <alignment horizontal="center" vertical="center" shrinkToFit="1"/>
      <protection locked="0"/>
    </xf>
    <xf numFmtId="0" fontId="4" fillId="0" borderId="1" xfId="0" applyFont="1" applyBorder="1" applyAlignment="1" applyProtection="1">
      <alignment horizontal="left" vertical="center" wrapText="1"/>
      <protection locked="0"/>
    </xf>
    <xf numFmtId="0" fontId="4" fillId="2" borderId="1" xfId="0" applyFont="1" applyFill="1" applyBorder="1" applyAlignment="1" applyProtection="1">
      <alignment vertical="center" wrapText="1"/>
      <protection locked="0"/>
    </xf>
    <xf numFmtId="0" fontId="4" fillId="0" borderId="1" xfId="0" applyFont="1" applyBorder="1" applyAlignment="1" applyProtection="1">
      <alignment horizontal="left" vertical="center"/>
      <protection locked="0"/>
    </xf>
    <xf numFmtId="0" fontId="4" fillId="0" borderId="1" xfId="1" applyFont="1" applyBorder="1" applyAlignment="1" applyProtection="1">
      <alignment horizontal="left" vertical="center" wrapText="1"/>
      <protection locked="0"/>
    </xf>
    <xf numFmtId="0" fontId="0" fillId="0" borderId="1" xfId="0" applyBorder="1" applyAlignment="1" applyProtection="1">
      <alignment vertical="center" wrapText="1"/>
      <protection locked="0"/>
    </xf>
    <xf numFmtId="0" fontId="4" fillId="2" borderId="1" xfId="1" applyFont="1" applyFill="1" applyBorder="1" applyAlignment="1" applyProtection="1">
      <alignment horizontal="left" vertical="center" wrapText="1"/>
      <protection locked="0"/>
    </xf>
    <xf numFmtId="0" fontId="0" fillId="2" borderId="1" xfId="0" applyFill="1" applyBorder="1" applyAlignment="1" applyProtection="1">
      <alignment horizontal="left" vertical="center" wrapText="1"/>
      <protection locked="0"/>
    </xf>
    <xf numFmtId="0" fontId="8" fillId="0" borderId="0" xfId="0" applyFont="1" applyProtection="1">
      <alignment vertical="center"/>
      <protection locked="0"/>
    </xf>
    <xf numFmtId="0" fontId="0" fillId="0" borderId="0" xfId="0" applyAlignment="1" applyProtection="1">
      <alignment vertical="center" wrapText="1"/>
      <protection locked="0"/>
    </xf>
    <xf numFmtId="0" fontId="0" fillId="0" borderId="0" xfId="0" applyProtection="1">
      <alignment vertical="center"/>
      <protection locked="0"/>
    </xf>
    <xf numFmtId="0" fontId="0" fillId="0" borderId="9"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0" xfId="0" applyAlignment="1" applyProtection="1">
      <alignment vertical="center" wrapText="1"/>
      <protection locked="0"/>
    </xf>
    <xf numFmtId="0" fontId="0" fillId="0" borderId="11"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0" xfId="0" applyBorder="1" applyAlignment="1" applyProtection="1">
      <alignment vertical="center" wrapText="1"/>
      <protection locked="0"/>
    </xf>
    <xf numFmtId="0" fontId="0" fillId="0" borderId="9" xfId="0" applyBorder="1" applyAlignment="1" applyProtection="1">
      <alignment horizontal="center" vertical="top" wrapText="1"/>
      <protection locked="0"/>
    </xf>
    <xf numFmtId="0" fontId="0" fillId="0" borderId="10" xfId="0" applyBorder="1" applyAlignment="1" applyProtection="1">
      <alignment horizontal="center" vertical="top" wrapText="1"/>
      <protection locked="0"/>
    </xf>
    <xf numFmtId="0" fontId="0" fillId="0" borderId="6" xfId="0" applyBorder="1" applyAlignment="1" applyProtection="1">
      <alignment horizontal="center" vertical="center" wrapText="1"/>
      <protection locked="0"/>
    </xf>
    <xf numFmtId="0" fontId="0" fillId="0" borderId="12" xfId="0" applyBorder="1" applyAlignment="1" applyProtection="1">
      <alignment vertical="center" wrapText="1"/>
      <protection locked="0"/>
    </xf>
    <xf numFmtId="0" fontId="0" fillId="0" borderId="11" xfId="0" applyBorder="1" applyAlignment="1" applyProtection="1">
      <alignment horizontal="center" vertical="top" wrapText="1"/>
      <protection locked="0"/>
    </xf>
    <xf numFmtId="0" fontId="0" fillId="0" borderId="12" xfId="0" applyBorder="1" applyAlignment="1" applyProtection="1">
      <alignment horizontal="center" vertical="top" wrapText="1"/>
      <protection locked="0"/>
    </xf>
    <xf numFmtId="0" fontId="0" fillId="0" borderId="7" xfId="0" applyBorder="1" applyAlignment="1" applyProtection="1">
      <alignment horizontal="center" vertical="center" wrapText="1"/>
      <protection locked="0"/>
    </xf>
    <xf numFmtId="0" fontId="0" fillId="0" borderId="15" xfId="0" applyBorder="1" applyAlignment="1" applyProtection="1">
      <alignment vertical="center" wrapText="1"/>
      <protection locked="0"/>
    </xf>
    <xf numFmtId="0" fontId="0" fillId="0" borderId="13" xfId="0" applyBorder="1" applyAlignment="1" applyProtection="1">
      <alignment horizontal="center" vertical="top" wrapText="1"/>
      <protection locked="0"/>
    </xf>
    <xf numFmtId="0" fontId="0" fillId="0" borderId="15" xfId="0" applyBorder="1" applyAlignment="1" applyProtection="1">
      <alignment horizontal="center" vertical="top" wrapText="1"/>
      <protection locked="0"/>
    </xf>
    <xf numFmtId="0" fontId="0" fillId="0" borderId="8" xfId="0" applyBorder="1" applyAlignment="1" applyProtection="1">
      <alignment horizontal="center" vertical="center" wrapText="1"/>
      <protection locked="0"/>
    </xf>
    <xf numFmtId="0" fontId="9" fillId="0" borderId="0" xfId="0" applyFont="1" applyProtection="1">
      <alignment vertical="center"/>
    </xf>
    <xf numFmtId="0" fontId="0" fillId="0" borderId="0" xfId="0" applyProtection="1">
      <alignment vertical="center"/>
    </xf>
    <xf numFmtId="0" fontId="0" fillId="0" borderId="1" xfId="0" applyBorder="1" applyAlignment="1" applyProtection="1">
      <alignment vertical="center" shrinkToFit="1"/>
      <protection locked="0"/>
    </xf>
    <xf numFmtId="0" fontId="0" fillId="0" borderId="0" xfId="0" applyAlignment="1" applyProtection="1">
      <alignment horizontal="center" vertical="center"/>
      <protection locked="0"/>
    </xf>
    <xf numFmtId="182" fontId="0" fillId="0" borderId="1" xfId="0" applyNumberFormat="1" applyBorder="1" applyProtection="1">
      <alignment vertical="center"/>
      <protection locked="0"/>
    </xf>
    <xf numFmtId="0" fontId="0" fillId="0" borderId="0" xfId="0" applyAlignment="1" applyProtection="1">
      <alignment vertical="center" shrinkToFit="1"/>
      <protection locked="0"/>
    </xf>
    <xf numFmtId="0" fontId="0" fillId="0" borderId="1" xfId="0" applyBorder="1" applyProtection="1">
      <alignment vertical="center"/>
      <protection locked="0"/>
    </xf>
    <xf numFmtId="0" fontId="14" fillId="0" borderId="0" xfId="0" applyFont="1" applyProtection="1">
      <alignmen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0000FF"/>
      <color rgb="FF99FF99"/>
      <color rgb="FFFFFF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68580</xdr:colOff>
      <xdr:row>5</xdr:row>
      <xdr:rowOff>22225</xdr:rowOff>
    </xdr:from>
    <xdr:to>
      <xdr:col>11</xdr:col>
      <xdr:colOff>92677</xdr:colOff>
      <xdr:row>32</xdr:row>
      <xdr:rowOff>63499</xdr:rowOff>
    </xdr:to>
    <xdr:pic>
      <xdr:nvPicPr>
        <xdr:cNvPr id="2" name="図 1">
          <a:extLst>
            <a:ext uri="{FF2B5EF4-FFF2-40B4-BE49-F238E27FC236}">
              <a16:creationId xmlns:a16="http://schemas.microsoft.com/office/drawing/2014/main" id="{88EA7ADC-6749-488B-B3FD-4127F561A003}"/>
            </a:ext>
          </a:extLst>
        </xdr:cNvPr>
        <xdr:cNvPicPr>
          <a:picLocks noChangeAspect="1"/>
        </xdr:cNvPicPr>
      </xdr:nvPicPr>
      <xdr:blipFill rotWithShape="1">
        <a:blip xmlns:r="http://schemas.openxmlformats.org/officeDocument/2006/relationships" r:embed="rId1"/>
        <a:srcRect l="10814" t="14177" r="27965" b="6047"/>
        <a:stretch/>
      </xdr:blipFill>
      <xdr:spPr>
        <a:xfrm>
          <a:off x="271780" y="974725"/>
          <a:ext cx="6120097" cy="4498974"/>
        </a:xfrm>
        <a:prstGeom prst="rect">
          <a:avLst/>
        </a:prstGeom>
      </xdr:spPr>
    </xdr:pic>
    <xdr:clientData/>
  </xdr:twoCellAnchor>
  <xdr:twoCellAnchor editAs="oneCell">
    <xdr:from>
      <xdr:col>12</xdr:col>
      <xdr:colOff>95249</xdr:colOff>
      <xdr:row>4</xdr:row>
      <xdr:rowOff>158750</xdr:rowOff>
    </xdr:from>
    <xdr:to>
      <xdr:col>23</xdr:col>
      <xdr:colOff>15874</xdr:colOff>
      <xdr:row>32</xdr:row>
      <xdr:rowOff>82927</xdr:rowOff>
    </xdr:to>
    <xdr:pic>
      <xdr:nvPicPr>
        <xdr:cNvPr id="3" name="図 2">
          <a:extLst>
            <a:ext uri="{FF2B5EF4-FFF2-40B4-BE49-F238E27FC236}">
              <a16:creationId xmlns:a16="http://schemas.microsoft.com/office/drawing/2014/main" id="{8B77432C-6BC1-4206-981B-4F45FC3ED916}"/>
            </a:ext>
          </a:extLst>
        </xdr:cNvPr>
        <xdr:cNvPicPr>
          <a:picLocks noChangeAspect="1"/>
        </xdr:cNvPicPr>
      </xdr:nvPicPr>
      <xdr:blipFill rotWithShape="1">
        <a:blip xmlns:r="http://schemas.openxmlformats.org/officeDocument/2006/relationships" r:embed="rId2"/>
        <a:srcRect l="11076" t="14345" r="28052" b="5582"/>
        <a:stretch/>
      </xdr:blipFill>
      <xdr:spPr>
        <a:xfrm>
          <a:off x="8048624" y="333375"/>
          <a:ext cx="6937375" cy="4813677"/>
        </a:xfrm>
        <a:prstGeom prst="rect">
          <a:avLst/>
        </a:prstGeom>
      </xdr:spPr>
    </xdr:pic>
    <xdr:clientData/>
  </xdr:twoCellAnchor>
  <xdr:twoCellAnchor>
    <xdr:from>
      <xdr:col>11</xdr:col>
      <xdr:colOff>295275</xdr:colOff>
      <xdr:row>39</xdr:row>
      <xdr:rowOff>47624</xdr:rowOff>
    </xdr:from>
    <xdr:to>
      <xdr:col>11</xdr:col>
      <xdr:colOff>295275</xdr:colOff>
      <xdr:row>41</xdr:row>
      <xdr:rowOff>28724</xdr:rowOff>
    </xdr:to>
    <xdr:cxnSp macro="">
      <xdr:nvCxnSpPr>
        <xdr:cNvPr id="4" name="直線矢印コネクタ 3">
          <a:extLst>
            <a:ext uri="{FF2B5EF4-FFF2-40B4-BE49-F238E27FC236}">
              <a16:creationId xmlns:a16="http://schemas.microsoft.com/office/drawing/2014/main" id="{EE9CFCA6-2D56-48C3-8C70-B4B470624FDC}"/>
            </a:ext>
          </a:extLst>
        </xdr:cNvPr>
        <xdr:cNvCxnSpPr/>
      </xdr:nvCxnSpPr>
      <xdr:spPr>
        <a:xfrm>
          <a:off x="7591425" y="2457449"/>
          <a:ext cx="0" cy="324000"/>
        </a:xfrm>
        <a:prstGeom prst="straightConnector1">
          <a:avLst/>
        </a:prstGeom>
        <a:ln w="4762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9525</xdr:colOff>
      <xdr:row>42</xdr:row>
      <xdr:rowOff>85725</xdr:rowOff>
    </xdr:from>
    <xdr:to>
      <xdr:col>13</xdr:col>
      <xdr:colOff>447675</xdr:colOff>
      <xdr:row>42</xdr:row>
      <xdr:rowOff>85725</xdr:rowOff>
    </xdr:to>
    <xdr:cxnSp macro="">
      <xdr:nvCxnSpPr>
        <xdr:cNvPr id="5" name="直線矢印コネクタ 4">
          <a:extLst>
            <a:ext uri="{FF2B5EF4-FFF2-40B4-BE49-F238E27FC236}">
              <a16:creationId xmlns:a16="http://schemas.microsoft.com/office/drawing/2014/main" id="{E59B072B-9664-4B6A-8C48-FE86F4FD9180}"/>
            </a:ext>
          </a:extLst>
        </xdr:cNvPr>
        <xdr:cNvCxnSpPr/>
      </xdr:nvCxnSpPr>
      <xdr:spPr>
        <a:xfrm>
          <a:off x="8677275" y="3009900"/>
          <a:ext cx="438150" cy="0"/>
        </a:xfrm>
        <a:prstGeom prst="straightConnector1">
          <a:avLst/>
        </a:prstGeom>
        <a:ln w="3492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171454</xdr:colOff>
      <xdr:row>42</xdr:row>
      <xdr:rowOff>104777</xdr:rowOff>
    </xdr:from>
    <xdr:to>
      <xdr:col>14</xdr:col>
      <xdr:colOff>2</xdr:colOff>
      <xdr:row>46</xdr:row>
      <xdr:rowOff>76198</xdr:rowOff>
    </xdr:to>
    <xdr:cxnSp macro="">
      <xdr:nvCxnSpPr>
        <xdr:cNvPr id="6" name="コネクタ: カギ線 5">
          <a:extLst>
            <a:ext uri="{FF2B5EF4-FFF2-40B4-BE49-F238E27FC236}">
              <a16:creationId xmlns:a16="http://schemas.microsoft.com/office/drawing/2014/main" id="{320163BA-DDD7-448B-B673-9E29B945D5AC}"/>
            </a:ext>
          </a:extLst>
        </xdr:cNvPr>
        <xdr:cNvCxnSpPr/>
      </xdr:nvCxnSpPr>
      <xdr:spPr>
        <a:xfrm rot="16200000" flipH="1">
          <a:off x="8672517" y="3195639"/>
          <a:ext cx="657221" cy="323848"/>
        </a:xfrm>
        <a:prstGeom prst="bentConnector3">
          <a:avLst>
            <a:gd name="adj1" fmla="val 102175"/>
          </a:avLst>
        </a:prstGeom>
        <a:ln w="444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46</xdr:row>
      <xdr:rowOff>76200</xdr:rowOff>
    </xdr:from>
    <xdr:to>
      <xdr:col>16</xdr:col>
      <xdr:colOff>438150</xdr:colOff>
      <xdr:row>46</xdr:row>
      <xdr:rowOff>76200</xdr:rowOff>
    </xdr:to>
    <xdr:cxnSp macro="">
      <xdr:nvCxnSpPr>
        <xdr:cNvPr id="7" name="直線矢印コネクタ 6">
          <a:extLst>
            <a:ext uri="{FF2B5EF4-FFF2-40B4-BE49-F238E27FC236}">
              <a16:creationId xmlns:a16="http://schemas.microsoft.com/office/drawing/2014/main" id="{04D891DF-16CF-4BD7-92A0-5790F05CA482}"/>
            </a:ext>
          </a:extLst>
        </xdr:cNvPr>
        <xdr:cNvCxnSpPr/>
      </xdr:nvCxnSpPr>
      <xdr:spPr>
        <a:xfrm>
          <a:off x="10534650" y="3686175"/>
          <a:ext cx="438150" cy="0"/>
        </a:xfrm>
        <a:prstGeom prst="straightConnector1">
          <a:avLst/>
        </a:prstGeom>
        <a:ln w="3492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152401</xdr:colOff>
      <xdr:row>46</xdr:row>
      <xdr:rowOff>95251</xdr:rowOff>
    </xdr:from>
    <xdr:to>
      <xdr:col>17</xdr:col>
      <xdr:colOff>9524</xdr:colOff>
      <xdr:row>50</xdr:row>
      <xdr:rowOff>66672</xdr:rowOff>
    </xdr:to>
    <xdr:cxnSp macro="">
      <xdr:nvCxnSpPr>
        <xdr:cNvPr id="8" name="コネクタ: カギ線 7">
          <a:extLst>
            <a:ext uri="{FF2B5EF4-FFF2-40B4-BE49-F238E27FC236}">
              <a16:creationId xmlns:a16="http://schemas.microsoft.com/office/drawing/2014/main" id="{6629A672-DA08-42DC-BC70-EEC5FBF7E352}"/>
            </a:ext>
          </a:extLst>
        </xdr:cNvPr>
        <xdr:cNvCxnSpPr/>
      </xdr:nvCxnSpPr>
      <xdr:spPr>
        <a:xfrm rot="16200000" flipH="1">
          <a:off x="10520364" y="3871913"/>
          <a:ext cx="657221" cy="323848"/>
        </a:xfrm>
        <a:prstGeom prst="bentConnector3">
          <a:avLst>
            <a:gd name="adj1" fmla="val 102175"/>
          </a:avLst>
        </a:prstGeom>
        <a:ln w="444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42</xdr:row>
      <xdr:rowOff>66675</xdr:rowOff>
    </xdr:from>
    <xdr:to>
      <xdr:col>22</xdr:col>
      <xdr:colOff>619125</xdr:colOff>
      <xdr:row>42</xdr:row>
      <xdr:rowOff>66675</xdr:rowOff>
    </xdr:to>
    <xdr:cxnSp macro="">
      <xdr:nvCxnSpPr>
        <xdr:cNvPr id="9" name="直線矢印コネクタ 8">
          <a:extLst>
            <a:ext uri="{FF2B5EF4-FFF2-40B4-BE49-F238E27FC236}">
              <a16:creationId xmlns:a16="http://schemas.microsoft.com/office/drawing/2014/main" id="{67553E96-434F-4A00-8B79-982841B4A6C0}"/>
            </a:ext>
          </a:extLst>
        </xdr:cNvPr>
        <xdr:cNvCxnSpPr/>
      </xdr:nvCxnSpPr>
      <xdr:spPr>
        <a:xfrm flipH="1">
          <a:off x="14354175" y="2990850"/>
          <a:ext cx="619125" cy="0"/>
        </a:xfrm>
        <a:prstGeom prst="straightConnector1">
          <a:avLst/>
        </a:prstGeom>
        <a:ln w="3492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50</xdr:row>
      <xdr:rowOff>104775</xdr:rowOff>
    </xdr:from>
    <xdr:to>
      <xdr:col>22</xdr:col>
      <xdr:colOff>619125</xdr:colOff>
      <xdr:row>50</xdr:row>
      <xdr:rowOff>104775</xdr:rowOff>
    </xdr:to>
    <xdr:cxnSp macro="">
      <xdr:nvCxnSpPr>
        <xdr:cNvPr id="10" name="直線矢印コネクタ 9">
          <a:extLst>
            <a:ext uri="{FF2B5EF4-FFF2-40B4-BE49-F238E27FC236}">
              <a16:creationId xmlns:a16="http://schemas.microsoft.com/office/drawing/2014/main" id="{C344D0BC-445C-423F-BDBC-59EDE12CEB59}"/>
            </a:ext>
          </a:extLst>
        </xdr:cNvPr>
        <xdr:cNvCxnSpPr/>
      </xdr:nvCxnSpPr>
      <xdr:spPr>
        <a:xfrm flipH="1">
          <a:off x="14354175" y="4400550"/>
          <a:ext cx="619125" cy="0"/>
        </a:xfrm>
        <a:prstGeom prst="straightConnector1">
          <a:avLst/>
        </a:prstGeom>
        <a:ln w="3492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9525</xdr:colOff>
      <xdr:row>46</xdr:row>
      <xdr:rowOff>66675</xdr:rowOff>
    </xdr:from>
    <xdr:to>
      <xdr:col>20</xdr:col>
      <xdr:colOff>0</xdr:colOff>
      <xdr:row>46</xdr:row>
      <xdr:rowOff>66675</xdr:rowOff>
    </xdr:to>
    <xdr:cxnSp macro="">
      <xdr:nvCxnSpPr>
        <xdr:cNvPr id="11" name="直線矢印コネクタ 10">
          <a:extLst>
            <a:ext uri="{FF2B5EF4-FFF2-40B4-BE49-F238E27FC236}">
              <a16:creationId xmlns:a16="http://schemas.microsoft.com/office/drawing/2014/main" id="{346BCDEE-7D2B-4B1F-9C12-D3F1D503C22D}"/>
            </a:ext>
          </a:extLst>
        </xdr:cNvPr>
        <xdr:cNvCxnSpPr/>
      </xdr:nvCxnSpPr>
      <xdr:spPr>
        <a:xfrm>
          <a:off x="12382500" y="3676650"/>
          <a:ext cx="600075" cy="0"/>
        </a:xfrm>
        <a:prstGeom prst="straightConnector1">
          <a:avLst/>
        </a:prstGeom>
        <a:ln w="31750">
          <a:solidFill>
            <a:srgbClr val="C00000"/>
          </a:solidFill>
          <a:prstDash val="sysDash"/>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9525</xdr:colOff>
      <xdr:row>50</xdr:row>
      <xdr:rowOff>85725</xdr:rowOff>
    </xdr:from>
    <xdr:to>
      <xdr:col>20</xdr:col>
      <xdr:colOff>0</xdr:colOff>
      <xdr:row>50</xdr:row>
      <xdr:rowOff>85725</xdr:rowOff>
    </xdr:to>
    <xdr:cxnSp macro="">
      <xdr:nvCxnSpPr>
        <xdr:cNvPr id="12" name="直線矢印コネクタ 11">
          <a:extLst>
            <a:ext uri="{FF2B5EF4-FFF2-40B4-BE49-F238E27FC236}">
              <a16:creationId xmlns:a16="http://schemas.microsoft.com/office/drawing/2014/main" id="{69971DFC-CA8E-4648-BF25-2113F1319CB8}"/>
            </a:ext>
          </a:extLst>
        </xdr:cNvPr>
        <xdr:cNvCxnSpPr/>
      </xdr:nvCxnSpPr>
      <xdr:spPr>
        <a:xfrm>
          <a:off x="12382500" y="4381500"/>
          <a:ext cx="600075" cy="0"/>
        </a:xfrm>
        <a:prstGeom prst="straightConnector1">
          <a:avLst/>
        </a:prstGeom>
        <a:ln w="31750">
          <a:solidFill>
            <a:srgbClr val="C00000"/>
          </a:solidFill>
          <a:prstDash val="sysDash"/>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19050</xdr:colOff>
      <xdr:row>42</xdr:row>
      <xdr:rowOff>85725</xdr:rowOff>
    </xdr:from>
    <xdr:to>
      <xdr:col>20</xdr:col>
      <xdr:colOff>9525</xdr:colOff>
      <xdr:row>42</xdr:row>
      <xdr:rowOff>85725</xdr:rowOff>
    </xdr:to>
    <xdr:cxnSp macro="">
      <xdr:nvCxnSpPr>
        <xdr:cNvPr id="13" name="直線矢印コネクタ 12">
          <a:extLst>
            <a:ext uri="{FF2B5EF4-FFF2-40B4-BE49-F238E27FC236}">
              <a16:creationId xmlns:a16="http://schemas.microsoft.com/office/drawing/2014/main" id="{6AB2A3C8-F3D3-40BC-B6C1-87DB46F998DE}"/>
            </a:ext>
          </a:extLst>
        </xdr:cNvPr>
        <xdr:cNvCxnSpPr/>
      </xdr:nvCxnSpPr>
      <xdr:spPr>
        <a:xfrm>
          <a:off x="10553700" y="3009900"/>
          <a:ext cx="2438400" cy="0"/>
        </a:xfrm>
        <a:prstGeom prst="straightConnector1">
          <a:avLst/>
        </a:prstGeom>
        <a:ln w="31750">
          <a:solidFill>
            <a:srgbClr val="C00000"/>
          </a:solidFill>
          <a:prstDash val="sysDash"/>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44</xdr:row>
      <xdr:rowOff>19050</xdr:rowOff>
    </xdr:from>
    <xdr:to>
      <xdr:col>21</xdr:col>
      <xdr:colOff>0</xdr:colOff>
      <xdr:row>45</xdr:row>
      <xdr:rowOff>19050</xdr:rowOff>
    </xdr:to>
    <xdr:cxnSp macro="">
      <xdr:nvCxnSpPr>
        <xdr:cNvPr id="14" name="直線矢印コネクタ 13">
          <a:extLst>
            <a:ext uri="{FF2B5EF4-FFF2-40B4-BE49-F238E27FC236}">
              <a16:creationId xmlns:a16="http://schemas.microsoft.com/office/drawing/2014/main" id="{9B2F8FEF-740D-4B66-ABA7-7035E4F698A6}"/>
            </a:ext>
          </a:extLst>
        </xdr:cNvPr>
        <xdr:cNvCxnSpPr/>
      </xdr:nvCxnSpPr>
      <xdr:spPr>
        <a:xfrm>
          <a:off x="13668375" y="3286125"/>
          <a:ext cx="0" cy="17145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590550</xdr:colOff>
      <xdr:row>10</xdr:row>
      <xdr:rowOff>0</xdr:rowOff>
    </xdr:from>
    <xdr:to>
      <xdr:col>16</xdr:col>
      <xdr:colOff>619128</xdr:colOff>
      <xdr:row>13</xdr:row>
      <xdr:rowOff>25399</xdr:rowOff>
    </xdr:to>
    <xdr:sp macro="" textlink="">
      <xdr:nvSpPr>
        <xdr:cNvPr id="2" name="正方形/長方形 1">
          <a:extLst>
            <a:ext uri="{FF2B5EF4-FFF2-40B4-BE49-F238E27FC236}">
              <a16:creationId xmlns:a16="http://schemas.microsoft.com/office/drawing/2014/main" id="{FD77ADB5-ADDB-493F-84FD-DB7558177FFD}"/>
            </a:ext>
          </a:extLst>
        </xdr:cNvPr>
        <xdr:cNvSpPr/>
      </xdr:nvSpPr>
      <xdr:spPr>
        <a:xfrm>
          <a:off x="5334000" y="1781175"/>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180974</xdr:colOff>
      <xdr:row>0</xdr:row>
      <xdr:rowOff>95250</xdr:rowOff>
    </xdr:from>
    <xdr:to>
      <xdr:col>18</xdr:col>
      <xdr:colOff>200024</xdr:colOff>
      <xdr:row>4</xdr:row>
      <xdr:rowOff>152400</xdr:rowOff>
    </xdr:to>
    <xdr:sp macro="" textlink="">
      <xdr:nvSpPr>
        <xdr:cNvPr id="2" name="テキスト ボックス 1">
          <a:extLst>
            <a:ext uri="{FF2B5EF4-FFF2-40B4-BE49-F238E27FC236}">
              <a16:creationId xmlns:a16="http://schemas.microsoft.com/office/drawing/2014/main" id="{39894829-6B5F-4180-BFA1-4D3BF9438064}"/>
            </a:ext>
          </a:extLst>
        </xdr:cNvPr>
        <xdr:cNvSpPr txBox="1"/>
      </xdr:nvSpPr>
      <xdr:spPr>
        <a:xfrm>
          <a:off x="7867649" y="95250"/>
          <a:ext cx="4714875" cy="742950"/>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Ba</a:t>
          </a:r>
          <a:r>
            <a:rPr kumimoji="1" lang="ja-JP" altLang="en-US" sz="900">
              <a:solidFill>
                <a:srgbClr val="FF0000"/>
              </a:solidFill>
            </a:rPr>
            <a:t>Ｕ排出量の考え方</a:t>
          </a:r>
        </a:p>
        <a:p>
          <a:r>
            <a:rPr kumimoji="1" lang="ja-JP" altLang="en-US" sz="900">
              <a:solidFill>
                <a:srgbClr val="FF0000"/>
              </a:solidFill>
            </a:rPr>
            <a:t>・現在工場等で使用している設備を置き換える場合は、現在使用している設備の排出量とする。</a:t>
          </a:r>
        </a:p>
        <a:p>
          <a:r>
            <a:rPr kumimoji="1" lang="ja-JP" altLang="en-US" sz="900">
              <a:solidFill>
                <a:srgbClr val="FF0000"/>
              </a:solidFill>
            </a:rPr>
            <a:t>・新設工場などに新たに設備を導入する場合は、現時点においてその国で一般的に使われている同種設備の排出量とする。</a:t>
          </a:r>
        </a:p>
      </xdr:txBody>
    </xdr:sp>
    <xdr:clientData/>
  </xdr:twoCellAnchor>
  <xdr:twoCellAnchor>
    <xdr:from>
      <xdr:col>9</xdr:col>
      <xdr:colOff>0</xdr:colOff>
      <xdr:row>10</xdr:row>
      <xdr:rowOff>0</xdr:rowOff>
    </xdr:from>
    <xdr:to>
      <xdr:col>16</xdr:col>
      <xdr:colOff>714378</xdr:colOff>
      <xdr:row>13</xdr:row>
      <xdr:rowOff>25399</xdr:rowOff>
    </xdr:to>
    <xdr:sp macro="" textlink="">
      <xdr:nvSpPr>
        <xdr:cNvPr id="3" name="正方形/長方形 2">
          <a:extLst>
            <a:ext uri="{FF2B5EF4-FFF2-40B4-BE49-F238E27FC236}">
              <a16:creationId xmlns:a16="http://schemas.microsoft.com/office/drawing/2014/main" id="{EC8DD1CE-B11F-459C-9902-7A5DFA65D88D}"/>
            </a:ext>
          </a:extLst>
        </xdr:cNvPr>
        <xdr:cNvSpPr/>
      </xdr:nvSpPr>
      <xdr:spPr>
        <a:xfrm>
          <a:off x="5629275" y="1781175"/>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19049</xdr:colOff>
      <xdr:row>79</xdr:row>
      <xdr:rowOff>32656</xdr:rowOff>
    </xdr:from>
    <xdr:to>
      <xdr:col>12</xdr:col>
      <xdr:colOff>87501</xdr:colOff>
      <xdr:row>139</xdr:row>
      <xdr:rowOff>104798</xdr:rowOff>
    </xdr:to>
    <xdr:grpSp>
      <xdr:nvGrpSpPr>
        <xdr:cNvPr id="2" name="グループ化 1">
          <a:extLst>
            <a:ext uri="{FF2B5EF4-FFF2-40B4-BE49-F238E27FC236}">
              <a16:creationId xmlns:a16="http://schemas.microsoft.com/office/drawing/2014/main" id="{CEA2F74A-0C93-45CA-93B5-9781E43FD74D}"/>
            </a:ext>
          </a:extLst>
        </xdr:cNvPr>
        <xdr:cNvGrpSpPr/>
      </xdr:nvGrpSpPr>
      <xdr:grpSpPr>
        <a:xfrm>
          <a:off x="314324" y="13643881"/>
          <a:ext cx="7612252" cy="10359142"/>
          <a:chOff x="314324" y="13577206"/>
          <a:chExt cx="7612252" cy="10359142"/>
        </a:xfrm>
      </xdr:grpSpPr>
      <xdr:pic>
        <xdr:nvPicPr>
          <xdr:cNvPr id="3" name="図 2">
            <a:extLst>
              <a:ext uri="{FF2B5EF4-FFF2-40B4-BE49-F238E27FC236}">
                <a16:creationId xmlns:a16="http://schemas.microsoft.com/office/drawing/2014/main" id="{DC1E67EA-5E9C-4BFA-8F38-684E79BC19B2}"/>
              </a:ext>
            </a:extLst>
          </xdr:cNvPr>
          <xdr:cNvPicPr>
            <a:picLocks noChangeAspect="1"/>
          </xdr:cNvPicPr>
        </xdr:nvPicPr>
        <xdr:blipFill>
          <a:blip xmlns:r="http://schemas.openxmlformats.org/officeDocument/2006/relationships" r:embed="rId1"/>
          <a:stretch>
            <a:fillRect/>
          </a:stretch>
        </xdr:blipFill>
        <xdr:spPr>
          <a:xfrm>
            <a:off x="314324" y="13577206"/>
            <a:ext cx="7612252" cy="10359142"/>
          </a:xfrm>
          <a:prstGeom prst="rect">
            <a:avLst/>
          </a:prstGeom>
          <a:ln>
            <a:solidFill>
              <a:sysClr val="windowText" lastClr="000000"/>
            </a:solidFill>
          </a:ln>
        </xdr:spPr>
      </xdr:pic>
      <xdr:sp macro="" textlink="">
        <xdr:nvSpPr>
          <xdr:cNvPr id="4" name="正方形/長方形 3">
            <a:extLst>
              <a:ext uri="{FF2B5EF4-FFF2-40B4-BE49-F238E27FC236}">
                <a16:creationId xmlns:a16="http://schemas.microsoft.com/office/drawing/2014/main" id="{9B38E99A-A49C-47F6-B32E-2F0B6FF57533}"/>
              </a:ext>
            </a:extLst>
          </xdr:cNvPr>
          <xdr:cNvSpPr/>
        </xdr:nvSpPr>
        <xdr:spPr>
          <a:xfrm>
            <a:off x="5734050" y="15249524"/>
            <a:ext cx="628650" cy="736282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0</xdr:colOff>
      <xdr:row>8</xdr:row>
      <xdr:rowOff>0</xdr:rowOff>
    </xdr:from>
    <xdr:to>
      <xdr:col>12</xdr:col>
      <xdr:colOff>8581</xdr:colOff>
      <xdr:row>70</xdr:row>
      <xdr:rowOff>55814</xdr:rowOff>
    </xdr:to>
    <xdr:grpSp>
      <xdr:nvGrpSpPr>
        <xdr:cNvPr id="5" name="グループ化 4">
          <a:extLst>
            <a:ext uri="{FF2B5EF4-FFF2-40B4-BE49-F238E27FC236}">
              <a16:creationId xmlns:a16="http://schemas.microsoft.com/office/drawing/2014/main" id="{542BA9C7-F7EA-4779-BD41-A6CFC5683C7C}"/>
            </a:ext>
          </a:extLst>
        </xdr:cNvPr>
        <xdr:cNvGrpSpPr/>
      </xdr:nvGrpSpPr>
      <xdr:grpSpPr>
        <a:xfrm>
          <a:off x="295275" y="1438275"/>
          <a:ext cx="7552381" cy="10685714"/>
          <a:chOff x="295275" y="1371600"/>
          <a:chExt cx="7552381" cy="10685714"/>
        </a:xfrm>
      </xdr:grpSpPr>
      <xdr:pic>
        <xdr:nvPicPr>
          <xdr:cNvPr id="6" name="図 5">
            <a:extLst>
              <a:ext uri="{FF2B5EF4-FFF2-40B4-BE49-F238E27FC236}">
                <a16:creationId xmlns:a16="http://schemas.microsoft.com/office/drawing/2014/main" id="{7D0CC9FF-8E71-460A-90FA-1BB6D3194946}"/>
              </a:ext>
            </a:extLst>
          </xdr:cNvPr>
          <xdr:cNvPicPr>
            <a:picLocks noChangeAspect="1"/>
          </xdr:cNvPicPr>
        </xdr:nvPicPr>
        <xdr:blipFill>
          <a:blip xmlns:r="http://schemas.openxmlformats.org/officeDocument/2006/relationships" r:embed="rId2"/>
          <a:stretch>
            <a:fillRect/>
          </a:stretch>
        </xdr:blipFill>
        <xdr:spPr>
          <a:xfrm>
            <a:off x="295275" y="1371600"/>
            <a:ext cx="7552381" cy="10685714"/>
          </a:xfrm>
          <a:prstGeom prst="rect">
            <a:avLst/>
          </a:prstGeom>
          <a:ln>
            <a:solidFill>
              <a:sysClr val="windowText" lastClr="000000"/>
            </a:solidFill>
          </a:ln>
        </xdr:spPr>
      </xdr:pic>
      <xdr:sp macro="" textlink="">
        <xdr:nvSpPr>
          <xdr:cNvPr id="7" name="正方形/長方形 6">
            <a:extLst>
              <a:ext uri="{FF2B5EF4-FFF2-40B4-BE49-F238E27FC236}">
                <a16:creationId xmlns:a16="http://schemas.microsoft.com/office/drawing/2014/main" id="{A55576B7-0453-4D93-88CA-61128964A3BC}"/>
              </a:ext>
            </a:extLst>
          </xdr:cNvPr>
          <xdr:cNvSpPr/>
        </xdr:nvSpPr>
        <xdr:spPr>
          <a:xfrm>
            <a:off x="5025118" y="2378528"/>
            <a:ext cx="937532" cy="8156121"/>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234043</xdr:colOff>
      <xdr:row>27</xdr:row>
      <xdr:rowOff>149679</xdr:rowOff>
    </xdr:from>
    <xdr:to>
      <xdr:col>10</xdr:col>
      <xdr:colOff>466725</xdr:colOff>
      <xdr:row>28</xdr:row>
      <xdr:rowOff>152400</xdr:rowOff>
    </xdr:to>
    <xdr:sp macro="" textlink="">
      <xdr:nvSpPr>
        <xdr:cNvPr id="8" name="正方形/長方形 7">
          <a:extLst>
            <a:ext uri="{FF2B5EF4-FFF2-40B4-BE49-F238E27FC236}">
              <a16:creationId xmlns:a16="http://schemas.microsoft.com/office/drawing/2014/main" id="{BCE3F75D-D9F6-4D92-B1E7-220DE7A7C995}"/>
            </a:ext>
          </a:extLst>
        </xdr:cNvPr>
        <xdr:cNvSpPr/>
      </xdr:nvSpPr>
      <xdr:spPr>
        <a:xfrm>
          <a:off x="1215118" y="6579054"/>
          <a:ext cx="5719082" cy="24084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243568</xdr:colOff>
      <xdr:row>102</xdr:row>
      <xdr:rowOff>140155</xdr:rowOff>
    </xdr:from>
    <xdr:to>
      <xdr:col>10</xdr:col>
      <xdr:colOff>533400</xdr:colOff>
      <xdr:row>104</xdr:row>
      <xdr:rowOff>1</xdr:rowOff>
    </xdr:to>
    <xdr:sp macro="" textlink="">
      <xdr:nvSpPr>
        <xdr:cNvPr id="9" name="正方形/長方形 8">
          <a:extLst>
            <a:ext uri="{FF2B5EF4-FFF2-40B4-BE49-F238E27FC236}">
              <a16:creationId xmlns:a16="http://schemas.microsoft.com/office/drawing/2014/main" id="{076F3D33-C8CA-41A4-AAA7-8528FE485BBE}"/>
            </a:ext>
          </a:extLst>
        </xdr:cNvPr>
        <xdr:cNvSpPr/>
      </xdr:nvSpPr>
      <xdr:spPr>
        <a:xfrm>
          <a:off x="1224643" y="24428905"/>
          <a:ext cx="5776232" cy="33609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533401</xdr:colOff>
      <xdr:row>21</xdr:row>
      <xdr:rowOff>152400</xdr:rowOff>
    </xdr:from>
    <xdr:to>
      <xdr:col>12</xdr:col>
      <xdr:colOff>533401</xdr:colOff>
      <xdr:row>25</xdr:row>
      <xdr:rowOff>38100</xdr:rowOff>
    </xdr:to>
    <xdr:sp macro="" textlink="">
      <xdr:nvSpPr>
        <xdr:cNvPr id="10" name="吹き出し: 四角形 9">
          <a:extLst>
            <a:ext uri="{FF2B5EF4-FFF2-40B4-BE49-F238E27FC236}">
              <a16:creationId xmlns:a16="http://schemas.microsoft.com/office/drawing/2014/main" id="{BE0AB15D-065C-45DC-AA6A-F7DB272C5317}"/>
            </a:ext>
          </a:extLst>
        </xdr:cNvPr>
        <xdr:cNvSpPr/>
      </xdr:nvSpPr>
      <xdr:spPr>
        <a:xfrm>
          <a:off x="7000876" y="5153025"/>
          <a:ext cx="1371600" cy="838200"/>
        </a:xfrm>
        <a:prstGeom prst="wedgeRectCallout">
          <a:avLst>
            <a:gd name="adj1" fmla="val -64288"/>
            <a:gd name="adj2" fmla="val 1291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該当する燃料種に赤枠を移動</a:t>
          </a:r>
        </a:p>
      </xdr:txBody>
    </xdr:sp>
    <xdr:clientData/>
  </xdr:twoCellAnchor>
  <xdr:twoCellAnchor>
    <xdr:from>
      <xdr:col>10</xdr:col>
      <xdr:colOff>647700</xdr:colOff>
      <xdr:row>96</xdr:row>
      <xdr:rowOff>133350</xdr:rowOff>
    </xdr:from>
    <xdr:to>
      <xdr:col>12</xdr:col>
      <xdr:colOff>647700</xdr:colOff>
      <xdr:row>100</xdr:row>
      <xdr:rowOff>19050</xdr:rowOff>
    </xdr:to>
    <xdr:sp macro="" textlink="">
      <xdr:nvSpPr>
        <xdr:cNvPr id="11" name="吹き出し: 四角形 10">
          <a:extLst>
            <a:ext uri="{FF2B5EF4-FFF2-40B4-BE49-F238E27FC236}">
              <a16:creationId xmlns:a16="http://schemas.microsoft.com/office/drawing/2014/main" id="{905FAD3E-8F4C-43FD-BD5E-7F9996A2D8E2}"/>
            </a:ext>
          </a:extLst>
        </xdr:cNvPr>
        <xdr:cNvSpPr/>
      </xdr:nvSpPr>
      <xdr:spPr>
        <a:xfrm>
          <a:off x="7115175" y="22993350"/>
          <a:ext cx="1371600" cy="838200"/>
        </a:xfrm>
        <a:prstGeom prst="wedgeRectCallout">
          <a:avLst>
            <a:gd name="adj1" fmla="val -64288"/>
            <a:gd name="adj2" fmla="val 1291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該当する燃料種に赤枠を移動</a:t>
          </a:r>
        </a:p>
      </xdr:txBody>
    </xdr:sp>
    <xdr:clientData/>
  </xdr:twoCellAnchor>
  <xdr:twoCellAnchor>
    <xdr:from>
      <xdr:col>13</xdr:col>
      <xdr:colOff>13606</xdr:colOff>
      <xdr:row>8</xdr:row>
      <xdr:rowOff>13608</xdr:rowOff>
    </xdr:from>
    <xdr:to>
      <xdr:col>24</xdr:col>
      <xdr:colOff>57113</xdr:colOff>
      <xdr:row>69</xdr:row>
      <xdr:rowOff>47197</xdr:rowOff>
    </xdr:to>
    <xdr:grpSp>
      <xdr:nvGrpSpPr>
        <xdr:cNvPr id="12" name="グループ化 11">
          <a:extLst>
            <a:ext uri="{FF2B5EF4-FFF2-40B4-BE49-F238E27FC236}">
              <a16:creationId xmlns:a16="http://schemas.microsoft.com/office/drawing/2014/main" id="{F26D5D26-0478-43C1-A7FE-7F14D1A68394}"/>
            </a:ext>
          </a:extLst>
        </xdr:cNvPr>
        <xdr:cNvGrpSpPr/>
      </xdr:nvGrpSpPr>
      <xdr:grpSpPr>
        <a:xfrm>
          <a:off x="8538481" y="1451883"/>
          <a:ext cx="7587307" cy="10492039"/>
          <a:chOff x="8538481" y="1385208"/>
          <a:chExt cx="7587307" cy="10492039"/>
        </a:xfrm>
      </xdr:grpSpPr>
      <xdr:pic>
        <xdr:nvPicPr>
          <xdr:cNvPr id="13" name="図 12">
            <a:extLst>
              <a:ext uri="{FF2B5EF4-FFF2-40B4-BE49-F238E27FC236}">
                <a16:creationId xmlns:a16="http://schemas.microsoft.com/office/drawing/2014/main" id="{F7750270-CAAC-4C84-8230-0926DA7D8A8C}"/>
              </a:ext>
            </a:extLst>
          </xdr:cNvPr>
          <xdr:cNvPicPr>
            <a:picLocks noChangeAspect="1"/>
          </xdr:cNvPicPr>
        </xdr:nvPicPr>
        <xdr:blipFill>
          <a:blip xmlns:r="http://schemas.openxmlformats.org/officeDocument/2006/relationships" r:embed="rId3"/>
          <a:stretch>
            <a:fillRect/>
          </a:stretch>
        </xdr:blipFill>
        <xdr:spPr>
          <a:xfrm>
            <a:off x="8538481" y="1385208"/>
            <a:ext cx="7587307" cy="10492039"/>
          </a:xfrm>
          <a:prstGeom prst="rect">
            <a:avLst/>
          </a:prstGeom>
          <a:ln>
            <a:solidFill>
              <a:sysClr val="windowText" lastClr="000000"/>
            </a:solidFill>
          </a:ln>
        </xdr:spPr>
      </xdr:pic>
      <xdr:sp macro="" textlink="">
        <xdr:nvSpPr>
          <xdr:cNvPr id="14" name="正方形/長方形 13">
            <a:extLst>
              <a:ext uri="{FF2B5EF4-FFF2-40B4-BE49-F238E27FC236}">
                <a16:creationId xmlns:a16="http://schemas.microsoft.com/office/drawing/2014/main" id="{820AE96E-5E43-42C6-B1C2-9F08265A1747}"/>
              </a:ext>
            </a:extLst>
          </xdr:cNvPr>
          <xdr:cNvSpPr/>
        </xdr:nvSpPr>
        <xdr:spPr>
          <a:xfrm>
            <a:off x="13296900" y="2362200"/>
            <a:ext cx="937532" cy="252412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xdr:col>
      <xdr:colOff>13607</xdr:colOff>
      <xdr:row>79</xdr:row>
      <xdr:rowOff>27214</xdr:rowOff>
    </xdr:from>
    <xdr:to>
      <xdr:col>24</xdr:col>
      <xdr:colOff>82060</xdr:colOff>
      <xdr:row>139</xdr:row>
      <xdr:rowOff>99356</xdr:rowOff>
    </xdr:to>
    <xdr:grpSp>
      <xdr:nvGrpSpPr>
        <xdr:cNvPr id="15" name="グループ化 14">
          <a:extLst>
            <a:ext uri="{FF2B5EF4-FFF2-40B4-BE49-F238E27FC236}">
              <a16:creationId xmlns:a16="http://schemas.microsoft.com/office/drawing/2014/main" id="{98CBC911-B82A-4B15-B8A7-A5BCBBCDE993}"/>
            </a:ext>
          </a:extLst>
        </xdr:cNvPr>
        <xdr:cNvGrpSpPr/>
      </xdr:nvGrpSpPr>
      <xdr:grpSpPr>
        <a:xfrm>
          <a:off x="8538482" y="13638439"/>
          <a:ext cx="7612253" cy="10359142"/>
          <a:chOff x="8538482" y="13571764"/>
          <a:chExt cx="7612253" cy="10359142"/>
        </a:xfrm>
      </xdr:grpSpPr>
      <xdr:pic>
        <xdr:nvPicPr>
          <xdr:cNvPr id="16" name="図 15">
            <a:extLst>
              <a:ext uri="{FF2B5EF4-FFF2-40B4-BE49-F238E27FC236}">
                <a16:creationId xmlns:a16="http://schemas.microsoft.com/office/drawing/2014/main" id="{EA47FCFF-1836-4BB7-80C7-8773B7342E78}"/>
              </a:ext>
            </a:extLst>
          </xdr:cNvPr>
          <xdr:cNvPicPr>
            <a:picLocks noChangeAspect="1"/>
          </xdr:cNvPicPr>
        </xdr:nvPicPr>
        <xdr:blipFill>
          <a:blip xmlns:r="http://schemas.openxmlformats.org/officeDocument/2006/relationships" r:embed="rId4"/>
          <a:stretch>
            <a:fillRect/>
          </a:stretch>
        </xdr:blipFill>
        <xdr:spPr>
          <a:xfrm>
            <a:off x="8538482" y="13571764"/>
            <a:ext cx="7612253" cy="10359142"/>
          </a:xfrm>
          <a:prstGeom prst="rect">
            <a:avLst/>
          </a:prstGeom>
          <a:ln>
            <a:solidFill>
              <a:sysClr val="windowText" lastClr="000000"/>
            </a:solidFill>
          </a:ln>
        </xdr:spPr>
      </xdr:pic>
      <xdr:sp macro="" textlink="">
        <xdr:nvSpPr>
          <xdr:cNvPr id="17" name="正方形/長方形 16">
            <a:extLst>
              <a:ext uri="{FF2B5EF4-FFF2-40B4-BE49-F238E27FC236}">
                <a16:creationId xmlns:a16="http://schemas.microsoft.com/office/drawing/2014/main" id="{517067BD-4E46-4D92-9DC1-1CD9D10E408D}"/>
              </a:ext>
            </a:extLst>
          </xdr:cNvPr>
          <xdr:cNvSpPr/>
        </xdr:nvSpPr>
        <xdr:spPr>
          <a:xfrm>
            <a:off x="13944600" y="15240000"/>
            <a:ext cx="647700" cy="387667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7F219-A8A9-4A71-BD94-767AD71F9CCF}">
  <sheetPr>
    <pageSetUpPr fitToPage="1"/>
  </sheetPr>
  <dimension ref="B2:X58"/>
  <sheetViews>
    <sheetView tabSelected="1" view="pageBreakPreview" zoomScaleNormal="85" zoomScaleSheetLayoutView="100" workbookViewId="0">
      <selection activeCell="B2" sqref="B2:H2"/>
    </sheetView>
  </sheetViews>
  <sheetFormatPr defaultRowHeight="13.5" x14ac:dyDescent="0.15"/>
  <cols>
    <col min="1" max="1" width="3" style="2" customWidth="1"/>
    <col min="2" max="13" width="9" style="2"/>
    <col min="14" max="14" width="6.5" style="2" customWidth="1"/>
    <col min="15" max="16" width="9" style="2"/>
    <col min="17" max="17" width="6.125" style="2" customWidth="1"/>
    <col min="18" max="19" width="9" style="2"/>
    <col min="20" max="20" width="8" style="2" customWidth="1"/>
    <col min="21" max="24" width="9" style="2"/>
    <col min="25" max="25" width="3.125" style="2" customWidth="1"/>
    <col min="26" max="16384" width="9" style="2"/>
  </cols>
  <sheetData>
    <row r="2" spans="2:8" ht="18.75" x14ac:dyDescent="0.15">
      <c r="B2" s="65" t="s">
        <v>128</v>
      </c>
      <c r="C2" s="66"/>
      <c r="D2" s="66"/>
      <c r="E2" s="66"/>
      <c r="F2" s="66"/>
      <c r="G2" s="66"/>
      <c r="H2" s="66"/>
    </row>
    <row r="4" spans="2:8" ht="23.25" customHeight="1" x14ac:dyDescent="0.15">
      <c r="B4" s="40" t="s">
        <v>66</v>
      </c>
    </row>
    <row r="5" spans="2:8" x14ac:dyDescent="0.15">
      <c r="B5" s="2" t="s">
        <v>82</v>
      </c>
    </row>
    <row r="34" spans="2:24" ht="21.75" customHeight="1" x14ac:dyDescent="0.15">
      <c r="B34" s="40" t="s">
        <v>83</v>
      </c>
      <c r="C34" s="10"/>
    </row>
    <row r="36" spans="2:24" x14ac:dyDescent="0.15">
      <c r="B36" s="41" t="s">
        <v>68</v>
      </c>
      <c r="C36" s="41"/>
      <c r="D36" s="41"/>
      <c r="E36" s="41"/>
      <c r="F36" s="41"/>
      <c r="G36" s="41"/>
      <c r="H36" s="41"/>
      <c r="I36" s="42"/>
    </row>
    <row r="37" spans="2:24" x14ac:dyDescent="0.15">
      <c r="B37" s="41"/>
      <c r="C37" s="41"/>
      <c r="D37" s="41"/>
      <c r="E37" s="41"/>
      <c r="F37" s="41"/>
      <c r="G37" s="41"/>
      <c r="H37" s="41"/>
      <c r="I37" s="42"/>
      <c r="K37" s="43" t="s">
        <v>71</v>
      </c>
      <c r="L37" s="44"/>
      <c r="M37" s="45"/>
    </row>
    <row r="38" spans="2:24" ht="15" customHeight="1" x14ac:dyDescent="0.15">
      <c r="B38" s="41"/>
      <c r="C38" s="41"/>
      <c r="D38" s="41"/>
      <c r="E38" s="41"/>
      <c r="F38" s="41"/>
      <c r="G38" s="41"/>
      <c r="H38" s="41"/>
      <c r="I38" s="42"/>
      <c r="J38" s="46"/>
      <c r="K38" s="47"/>
      <c r="L38" s="48"/>
      <c r="M38" s="49"/>
    </row>
    <row r="39" spans="2:24" x14ac:dyDescent="0.15">
      <c r="B39" s="46"/>
      <c r="C39" s="46"/>
      <c r="D39" s="46"/>
      <c r="E39" s="46"/>
      <c r="F39" s="46"/>
      <c r="G39" s="46"/>
      <c r="H39" s="46"/>
      <c r="I39" s="46"/>
      <c r="J39" s="46"/>
      <c r="K39" s="50"/>
      <c r="L39" s="51"/>
      <c r="M39" s="52"/>
    </row>
    <row r="40" spans="2:24" x14ac:dyDescent="0.15">
      <c r="B40" s="41" t="s">
        <v>69</v>
      </c>
      <c r="C40" s="41"/>
      <c r="D40" s="41"/>
      <c r="E40" s="41"/>
      <c r="F40" s="41"/>
      <c r="G40" s="41"/>
      <c r="H40" s="41"/>
      <c r="I40" s="41"/>
      <c r="U40" s="48" t="s">
        <v>77</v>
      </c>
      <c r="V40" s="48"/>
    </row>
    <row r="41" spans="2:24" x14ac:dyDescent="0.15">
      <c r="B41" s="41"/>
      <c r="C41" s="41"/>
      <c r="D41" s="41"/>
      <c r="E41" s="41"/>
      <c r="F41" s="41"/>
      <c r="G41" s="41"/>
      <c r="H41" s="41"/>
      <c r="I41" s="41"/>
    </row>
    <row r="42" spans="2:24" x14ac:dyDescent="0.15">
      <c r="B42" s="41"/>
      <c r="C42" s="41"/>
      <c r="D42" s="41"/>
      <c r="E42" s="41"/>
      <c r="F42" s="41"/>
      <c r="G42" s="41"/>
      <c r="H42" s="41"/>
      <c r="I42" s="41"/>
      <c r="K42" s="43" t="s">
        <v>74</v>
      </c>
      <c r="L42" s="44"/>
      <c r="M42" s="53"/>
      <c r="O42" s="43" t="s">
        <v>72</v>
      </c>
      <c r="P42" s="45"/>
      <c r="U42" s="54" t="s">
        <v>81</v>
      </c>
      <c r="V42" s="55"/>
      <c r="X42" s="56" t="s">
        <v>80</v>
      </c>
    </row>
    <row r="43" spans="2:24" x14ac:dyDescent="0.15">
      <c r="B43" s="46"/>
      <c r="C43" s="46"/>
      <c r="D43" s="46"/>
      <c r="E43" s="46"/>
      <c r="F43" s="46"/>
      <c r="G43" s="46"/>
      <c r="H43" s="46"/>
      <c r="I43" s="46"/>
      <c r="K43" s="47"/>
      <c r="L43" s="48"/>
      <c r="M43" s="57"/>
      <c r="O43" s="47"/>
      <c r="P43" s="49"/>
      <c r="U43" s="58"/>
      <c r="V43" s="59"/>
      <c r="X43" s="60"/>
    </row>
    <row r="44" spans="2:24" x14ac:dyDescent="0.15">
      <c r="B44" s="41" t="s">
        <v>67</v>
      </c>
      <c r="C44" s="41"/>
      <c r="D44" s="41"/>
      <c r="E44" s="41"/>
      <c r="F44" s="41"/>
      <c r="G44" s="41"/>
      <c r="H44" s="41"/>
      <c r="I44" s="41"/>
      <c r="K44" s="50"/>
      <c r="L44" s="51"/>
      <c r="M44" s="61"/>
      <c r="O44" s="50"/>
      <c r="P44" s="52"/>
      <c r="U44" s="62"/>
      <c r="V44" s="63"/>
      <c r="X44" s="60"/>
    </row>
    <row r="45" spans="2:24" x14ac:dyDescent="0.15">
      <c r="B45" s="41"/>
      <c r="C45" s="41"/>
      <c r="D45" s="41"/>
      <c r="E45" s="41"/>
      <c r="F45" s="41"/>
      <c r="G45" s="41"/>
      <c r="H45" s="41"/>
      <c r="I45" s="41"/>
      <c r="X45" s="60"/>
    </row>
    <row r="46" spans="2:24" x14ac:dyDescent="0.15">
      <c r="B46" s="41"/>
      <c r="C46" s="41"/>
      <c r="D46" s="41"/>
      <c r="E46" s="41"/>
      <c r="F46" s="41"/>
      <c r="G46" s="41"/>
      <c r="H46" s="41"/>
      <c r="I46" s="41"/>
      <c r="O46" s="43" t="s">
        <v>73</v>
      </c>
      <c r="P46" s="45"/>
      <c r="R46" s="43" t="s">
        <v>76</v>
      </c>
      <c r="S46" s="45"/>
      <c r="U46" s="43" t="s">
        <v>78</v>
      </c>
      <c r="V46" s="45"/>
      <c r="X46" s="60"/>
    </row>
    <row r="47" spans="2:24" x14ac:dyDescent="0.15">
      <c r="B47" s="46"/>
      <c r="C47" s="46"/>
      <c r="D47" s="46"/>
      <c r="E47" s="46"/>
      <c r="F47" s="46"/>
      <c r="G47" s="46"/>
      <c r="H47" s="46"/>
      <c r="I47" s="46"/>
      <c r="O47" s="47"/>
      <c r="P47" s="49"/>
      <c r="R47" s="47"/>
      <c r="S47" s="49"/>
      <c r="U47" s="47"/>
      <c r="V47" s="49"/>
      <c r="X47" s="60"/>
    </row>
    <row r="48" spans="2:24" x14ac:dyDescent="0.15">
      <c r="B48" s="41" t="s">
        <v>70</v>
      </c>
      <c r="C48" s="42"/>
      <c r="D48" s="42"/>
      <c r="E48" s="42"/>
      <c r="F48" s="42"/>
      <c r="G48" s="42"/>
      <c r="H48" s="42"/>
      <c r="I48" s="42"/>
      <c r="O48" s="50"/>
      <c r="P48" s="52"/>
      <c r="R48" s="50"/>
      <c r="S48" s="52"/>
      <c r="U48" s="50"/>
      <c r="V48" s="52"/>
      <c r="X48" s="64"/>
    </row>
    <row r="49" spans="2:24" x14ac:dyDescent="0.15">
      <c r="B49" s="42"/>
      <c r="C49" s="42"/>
      <c r="D49" s="42"/>
      <c r="E49" s="42"/>
      <c r="F49" s="42"/>
      <c r="G49" s="42"/>
      <c r="H49" s="42"/>
      <c r="I49" s="42"/>
    </row>
    <row r="50" spans="2:24" x14ac:dyDescent="0.15">
      <c r="B50" s="42"/>
      <c r="C50" s="42"/>
      <c r="D50" s="42"/>
      <c r="E50" s="42"/>
      <c r="F50" s="42"/>
      <c r="G50" s="42"/>
      <c r="H50" s="42"/>
      <c r="I50" s="42"/>
      <c r="R50" s="43" t="s">
        <v>75</v>
      </c>
      <c r="S50" s="45"/>
      <c r="U50" s="43" t="s">
        <v>79</v>
      </c>
      <c r="V50" s="45"/>
      <c r="X50" s="56" t="s">
        <v>80</v>
      </c>
    </row>
    <row r="51" spans="2:24" x14ac:dyDescent="0.15">
      <c r="B51" s="42"/>
      <c r="C51" s="42"/>
      <c r="D51" s="42"/>
      <c r="E51" s="42"/>
      <c r="F51" s="42"/>
      <c r="G51" s="42"/>
      <c r="H51" s="42"/>
      <c r="I51" s="42"/>
      <c r="R51" s="47"/>
      <c r="S51" s="49"/>
      <c r="U51" s="47"/>
      <c r="V51" s="49"/>
      <c r="X51" s="60"/>
    </row>
    <row r="52" spans="2:24" x14ac:dyDescent="0.15">
      <c r="R52" s="50"/>
      <c r="S52" s="52"/>
      <c r="U52" s="50"/>
      <c r="V52" s="52"/>
      <c r="X52" s="64"/>
    </row>
    <row r="53" spans="2:24" x14ac:dyDescent="0.15">
      <c r="L53" s="46"/>
      <c r="M53" s="46"/>
      <c r="N53" s="46"/>
      <c r="O53" s="46"/>
      <c r="P53" s="46"/>
      <c r="Q53" s="46"/>
    </row>
    <row r="54" spans="2:24" x14ac:dyDescent="0.15">
      <c r="K54" s="46"/>
      <c r="L54" s="46"/>
      <c r="M54" s="46"/>
      <c r="N54" s="46"/>
      <c r="O54" s="46"/>
      <c r="P54" s="46"/>
    </row>
    <row r="57" spans="2:24" x14ac:dyDescent="0.15">
      <c r="J57" s="46"/>
    </row>
    <row r="58" spans="2:24" x14ac:dyDescent="0.15">
      <c r="J58" s="46"/>
    </row>
  </sheetData>
  <mergeCells count="16">
    <mergeCell ref="R50:S52"/>
    <mergeCell ref="U50:V52"/>
    <mergeCell ref="X50:X52"/>
    <mergeCell ref="B36:I38"/>
    <mergeCell ref="B40:I42"/>
    <mergeCell ref="B44:I46"/>
    <mergeCell ref="B48:I51"/>
    <mergeCell ref="K42:M44"/>
    <mergeCell ref="O42:P44"/>
    <mergeCell ref="U42:V44"/>
    <mergeCell ref="X42:X48"/>
    <mergeCell ref="O46:P48"/>
    <mergeCell ref="R46:S48"/>
    <mergeCell ref="U46:V48"/>
    <mergeCell ref="K37:M39"/>
    <mergeCell ref="U40:V40"/>
  </mergeCells>
  <phoneticPr fontId="1"/>
  <pageMargins left="0.25" right="0.25" top="0.75" bottom="0.75" header="0.3" footer="0.3"/>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R48"/>
  <sheetViews>
    <sheetView view="pageBreakPreview" zoomScaleNormal="85" zoomScaleSheetLayoutView="100" workbookViewId="0">
      <selection activeCell="C2" sqref="C2"/>
    </sheetView>
  </sheetViews>
  <sheetFormatPr defaultRowHeight="13.5" x14ac:dyDescent="0.15"/>
  <cols>
    <col min="1" max="1" width="2.5" style="2" customWidth="1"/>
    <col min="2" max="2" width="5.75" style="2" customWidth="1"/>
    <col min="3" max="14" width="9" style="2"/>
    <col min="15" max="15" width="5.375" style="2" customWidth="1"/>
    <col min="16" max="16" width="9" style="2"/>
    <col min="17" max="18" width="14.625" style="2" customWidth="1"/>
    <col min="19" max="19" width="3" style="2" customWidth="1"/>
    <col min="20" max="16384" width="9" style="2"/>
  </cols>
  <sheetData>
    <row r="2" spans="2:18" ht="18.75" x14ac:dyDescent="0.15">
      <c r="B2" s="1" t="s">
        <v>129</v>
      </c>
      <c r="C2"/>
      <c r="D2"/>
      <c r="E2"/>
      <c r="F2"/>
      <c r="G2"/>
      <c r="H2"/>
      <c r="I2"/>
      <c r="J2"/>
    </row>
    <row r="4" spans="2:18" x14ac:dyDescent="0.15">
      <c r="B4" s="35" t="s">
        <v>58</v>
      </c>
      <c r="C4" s="35"/>
      <c r="D4" s="35"/>
      <c r="E4" s="34"/>
      <c r="F4" s="37"/>
      <c r="G4" s="37"/>
      <c r="H4" s="37"/>
      <c r="I4" s="37"/>
      <c r="J4" s="37"/>
      <c r="K4" s="37"/>
      <c r="L4" s="37"/>
    </row>
    <row r="5" spans="2:18" x14ac:dyDescent="0.15">
      <c r="B5" s="33" t="s">
        <v>59</v>
      </c>
      <c r="C5" s="33"/>
      <c r="D5" s="3" t="s">
        <v>60</v>
      </c>
      <c r="E5" s="34"/>
      <c r="F5" s="34"/>
      <c r="G5" s="34"/>
      <c r="H5" s="34"/>
      <c r="I5" s="34"/>
      <c r="J5" s="34"/>
      <c r="K5" s="34"/>
      <c r="L5" s="34"/>
    </row>
    <row r="6" spans="2:18" x14ac:dyDescent="0.15">
      <c r="B6" s="33"/>
      <c r="C6" s="33"/>
      <c r="D6" s="3" t="s">
        <v>61</v>
      </c>
      <c r="E6" s="32" t="s">
        <v>84</v>
      </c>
      <c r="F6" s="32"/>
      <c r="G6" s="5" t="s">
        <v>62</v>
      </c>
      <c r="H6" s="32" t="s">
        <v>85</v>
      </c>
      <c r="I6" s="32"/>
      <c r="J6" s="5" t="s">
        <v>86</v>
      </c>
      <c r="K6" s="4">
        <v>700</v>
      </c>
      <c r="L6" s="6" t="s">
        <v>87</v>
      </c>
    </row>
    <row r="7" spans="2:18" ht="13.15" customHeight="1" x14ac:dyDescent="0.15">
      <c r="B7" s="36" t="s">
        <v>63</v>
      </c>
      <c r="C7" s="36"/>
      <c r="D7" s="36"/>
      <c r="E7" s="38"/>
      <c r="F7" s="39"/>
      <c r="G7" s="39"/>
      <c r="H7" s="39"/>
      <c r="I7" s="39"/>
      <c r="J7" s="39"/>
      <c r="K7" s="39"/>
      <c r="L7" s="39"/>
    </row>
    <row r="8" spans="2:18" x14ac:dyDescent="0.15">
      <c r="Q8" s="7"/>
      <c r="R8" s="8" t="s">
        <v>88</v>
      </c>
    </row>
    <row r="9" spans="2:18" x14ac:dyDescent="0.15">
      <c r="Q9" s="26"/>
      <c r="R9" s="9" t="s">
        <v>89</v>
      </c>
    </row>
    <row r="10" spans="2:18" ht="14.25" x14ac:dyDescent="0.15">
      <c r="B10" s="10" t="s">
        <v>121</v>
      </c>
    </row>
    <row r="11" spans="2:18" x14ac:dyDescent="0.15">
      <c r="B11" s="11" t="s">
        <v>2</v>
      </c>
      <c r="C11" s="2" t="s">
        <v>0</v>
      </c>
      <c r="F11" s="2" t="s">
        <v>1</v>
      </c>
      <c r="R11" s="27" t="e">
        <f>ROUNDDOWN(R17-R42,0)</f>
        <v>#DIV/0!</v>
      </c>
    </row>
    <row r="12" spans="2:18" x14ac:dyDescent="0.15">
      <c r="B12" s="11"/>
      <c r="C12" s="2" t="s">
        <v>3</v>
      </c>
    </row>
    <row r="13" spans="2:18" x14ac:dyDescent="0.15">
      <c r="B13" s="11" t="s">
        <v>4</v>
      </c>
      <c r="C13" s="2" t="s">
        <v>5</v>
      </c>
      <c r="F13" s="2" t="s">
        <v>1</v>
      </c>
    </row>
    <row r="14" spans="2:18" x14ac:dyDescent="0.15">
      <c r="B14" s="11" t="s">
        <v>6</v>
      </c>
      <c r="C14" s="2" t="s">
        <v>7</v>
      </c>
      <c r="F14" s="2" t="s">
        <v>1</v>
      </c>
    </row>
    <row r="16" spans="2:18" x14ac:dyDescent="0.15">
      <c r="B16" s="2" t="s">
        <v>8</v>
      </c>
    </row>
    <row r="17" spans="2:18" x14ac:dyDescent="0.15">
      <c r="C17" s="2" t="s">
        <v>9</v>
      </c>
      <c r="F17" s="2" t="s">
        <v>1</v>
      </c>
      <c r="R17" s="27" t="e">
        <f>R22+R28+R34</f>
        <v>#DIV/0!</v>
      </c>
    </row>
    <row r="18" spans="2:18" x14ac:dyDescent="0.15">
      <c r="B18" s="11" t="s">
        <v>10</v>
      </c>
      <c r="C18" s="2" t="s">
        <v>11</v>
      </c>
      <c r="L18" s="2" t="s">
        <v>1</v>
      </c>
    </row>
    <row r="19" spans="2:18" x14ac:dyDescent="0.15">
      <c r="B19" s="11" t="s">
        <v>12</v>
      </c>
      <c r="C19" s="2" t="s">
        <v>13</v>
      </c>
      <c r="P19" s="2" t="s">
        <v>1</v>
      </c>
    </row>
    <row r="20" spans="2:18" x14ac:dyDescent="0.15">
      <c r="B20" s="11" t="s">
        <v>14</v>
      </c>
      <c r="C20" s="2" t="s">
        <v>15</v>
      </c>
      <c r="P20" s="2" t="s">
        <v>1</v>
      </c>
    </row>
    <row r="21" spans="2:18" ht="8.4499999999999993" customHeight="1" x14ac:dyDescent="0.15"/>
    <row r="22" spans="2:18" x14ac:dyDescent="0.15">
      <c r="B22" s="11"/>
      <c r="C22" s="2" t="s">
        <v>19</v>
      </c>
      <c r="R22" s="27">
        <f>R23*H25</f>
        <v>0</v>
      </c>
    </row>
    <row r="23" spans="2:18" x14ac:dyDescent="0.15">
      <c r="B23" s="11" t="s">
        <v>16</v>
      </c>
      <c r="C23" s="2" t="s">
        <v>17</v>
      </c>
      <c r="K23" s="2" t="s">
        <v>18</v>
      </c>
      <c r="R23" s="27">
        <f>ROUND(((Q24-Q25)*Q26/1000),0)</f>
        <v>0</v>
      </c>
    </row>
    <row r="24" spans="2:18" x14ac:dyDescent="0.15">
      <c r="B24" s="11"/>
      <c r="C24" s="2" t="s">
        <v>23</v>
      </c>
      <c r="P24" s="11" t="s">
        <v>52</v>
      </c>
      <c r="Q24" s="12"/>
    </row>
    <row r="25" spans="2:18" x14ac:dyDescent="0.15">
      <c r="B25" s="11" t="s">
        <v>20</v>
      </c>
      <c r="C25" s="2" t="s">
        <v>21</v>
      </c>
      <c r="F25" s="2" t="s">
        <v>22</v>
      </c>
      <c r="H25" s="13"/>
      <c r="I25" s="11" t="s">
        <v>64</v>
      </c>
      <c r="J25" s="29"/>
      <c r="K25" s="30"/>
      <c r="L25" s="30"/>
      <c r="M25" s="31"/>
      <c r="P25" s="11" t="s">
        <v>53</v>
      </c>
      <c r="Q25" s="12"/>
    </row>
    <row r="26" spans="2:18" x14ac:dyDescent="0.15">
      <c r="B26" s="11"/>
      <c r="C26" s="14" t="s">
        <v>90</v>
      </c>
      <c r="J26" s="14"/>
      <c r="P26" s="11" t="s">
        <v>54</v>
      </c>
      <c r="Q26" s="15"/>
    </row>
    <row r="27" spans="2:18" ht="8.4499999999999993" customHeight="1" x14ac:dyDescent="0.15">
      <c r="B27" s="11"/>
      <c r="P27" s="11"/>
      <c r="Q27" s="16"/>
    </row>
    <row r="28" spans="2:18" x14ac:dyDescent="0.15">
      <c r="C28" s="17" t="s">
        <v>24</v>
      </c>
      <c r="P28" s="11"/>
      <c r="Q28" s="18"/>
      <c r="R28" s="27" t="e">
        <f>R29/H31*H33</f>
        <v>#DIV/0!</v>
      </c>
    </row>
    <row r="29" spans="2:18" x14ac:dyDescent="0.15">
      <c r="B29" s="11" t="s">
        <v>25</v>
      </c>
      <c r="C29" s="2" t="s">
        <v>34</v>
      </c>
      <c r="J29" s="2" t="s">
        <v>26</v>
      </c>
      <c r="R29" s="27">
        <f>Q30*Q31/1000</f>
        <v>0</v>
      </c>
    </row>
    <row r="30" spans="2:18" x14ac:dyDescent="0.15">
      <c r="B30" s="11"/>
      <c r="C30" s="2" t="s">
        <v>38</v>
      </c>
      <c r="P30" s="11" t="s">
        <v>55</v>
      </c>
      <c r="Q30" s="19"/>
    </row>
    <row r="31" spans="2:18" x14ac:dyDescent="0.15">
      <c r="B31" s="11" t="s">
        <v>27</v>
      </c>
      <c r="C31" s="2" t="s">
        <v>65</v>
      </c>
      <c r="H31" s="13"/>
      <c r="P31" s="11" t="s">
        <v>54</v>
      </c>
      <c r="Q31" s="15"/>
    </row>
    <row r="32" spans="2:18" x14ac:dyDescent="0.15">
      <c r="B32" s="11" t="s">
        <v>29</v>
      </c>
      <c r="C32" s="2" t="s">
        <v>30</v>
      </c>
      <c r="K32" s="2" t="s">
        <v>31</v>
      </c>
    </row>
    <row r="33" spans="2:18" x14ac:dyDescent="0.15">
      <c r="B33" s="11"/>
      <c r="H33" s="13"/>
      <c r="I33" s="11" t="s">
        <v>64</v>
      </c>
      <c r="J33" s="29"/>
      <c r="K33" s="30"/>
      <c r="L33" s="30"/>
      <c r="M33" s="31"/>
    </row>
    <row r="34" spans="2:18" x14ac:dyDescent="0.15">
      <c r="C34" s="17" t="s">
        <v>32</v>
      </c>
      <c r="R34" s="27" t="e">
        <f>R35/H37*H39</f>
        <v>#DIV/0!</v>
      </c>
    </row>
    <row r="35" spans="2:18" x14ac:dyDescent="0.15">
      <c r="B35" s="11" t="s">
        <v>33</v>
      </c>
      <c r="C35" s="2" t="s">
        <v>35</v>
      </c>
      <c r="J35" s="2" t="s">
        <v>26</v>
      </c>
      <c r="R35" s="27">
        <f>Q36*Q37/1000</f>
        <v>0</v>
      </c>
    </row>
    <row r="36" spans="2:18" x14ac:dyDescent="0.15">
      <c r="B36" s="11"/>
      <c r="C36" s="2" t="s">
        <v>39</v>
      </c>
      <c r="P36" s="11" t="s">
        <v>56</v>
      </c>
      <c r="Q36" s="19"/>
    </row>
    <row r="37" spans="2:18" x14ac:dyDescent="0.15">
      <c r="B37" s="11" t="s">
        <v>36</v>
      </c>
      <c r="C37" s="2" t="s">
        <v>28</v>
      </c>
      <c r="H37" s="13"/>
      <c r="P37" s="11" t="s">
        <v>54</v>
      </c>
      <c r="Q37" s="15"/>
    </row>
    <row r="38" spans="2:18" x14ac:dyDescent="0.15">
      <c r="B38" s="11" t="s">
        <v>37</v>
      </c>
      <c r="C38" s="2" t="s">
        <v>30</v>
      </c>
      <c r="K38" s="2" t="s">
        <v>31</v>
      </c>
    </row>
    <row r="39" spans="2:18" x14ac:dyDescent="0.15">
      <c r="H39" s="13"/>
      <c r="I39" s="11" t="s">
        <v>64</v>
      </c>
      <c r="J39" s="29"/>
      <c r="K39" s="30"/>
      <c r="L39" s="30"/>
      <c r="M39" s="31"/>
    </row>
    <row r="40" spans="2:18" x14ac:dyDescent="0.15">
      <c r="H40" s="20"/>
      <c r="I40" s="11"/>
    </row>
    <row r="41" spans="2:18" x14ac:dyDescent="0.15">
      <c r="B41" s="2" t="s">
        <v>40</v>
      </c>
    </row>
    <row r="42" spans="2:18" x14ac:dyDescent="0.15">
      <c r="C42" s="2" t="s">
        <v>51</v>
      </c>
      <c r="G42" s="2" t="s">
        <v>1</v>
      </c>
      <c r="R42" s="27" t="e">
        <f>R23*3600/H43/Q44*H46</f>
        <v>#DIV/0!</v>
      </c>
    </row>
    <row r="43" spans="2:18" x14ac:dyDescent="0.15">
      <c r="B43" s="11" t="s">
        <v>41</v>
      </c>
      <c r="C43" s="2" t="s">
        <v>42</v>
      </c>
      <c r="H43" s="21"/>
      <c r="P43" s="11"/>
      <c r="Q43" s="22"/>
    </row>
    <row r="44" spans="2:18" x14ac:dyDescent="0.15">
      <c r="B44" s="11" t="s">
        <v>43</v>
      </c>
      <c r="C44" s="2" t="s">
        <v>45</v>
      </c>
      <c r="F44" s="2" t="s">
        <v>48</v>
      </c>
      <c r="G44" s="2" t="s">
        <v>49</v>
      </c>
      <c r="P44" s="11" t="s">
        <v>44</v>
      </c>
      <c r="Q44" s="23"/>
    </row>
    <row r="45" spans="2:18" x14ac:dyDescent="0.15">
      <c r="B45" s="11" t="s">
        <v>46</v>
      </c>
      <c r="C45" s="2" t="s">
        <v>47</v>
      </c>
      <c r="G45" s="2" t="s">
        <v>50</v>
      </c>
    </row>
    <row r="46" spans="2:18" x14ac:dyDescent="0.15">
      <c r="H46" s="24"/>
      <c r="I46" s="11" t="s">
        <v>64</v>
      </c>
      <c r="J46" s="29"/>
      <c r="K46" s="30"/>
      <c r="L46" s="30"/>
      <c r="M46" s="31"/>
    </row>
    <row r="48" spans="2:18" x14ac:dyDescent="0.15">
      <c r="B48" s="2" t="s">
        <v>57</v>
      </c>
      <c r="P48" s="11" t="s">
        <v>22</v>
      </c>
      <c r="R48" s="28" t="e">
        <f>ROUNDDOWN((R42/R23),0)</f>
        <v>#DIV/0!</v>
      </c>
    </row>
  </sheetData>
  <sheetProtection algorithmName="SHA-512" hashValue="wiG/piyUsGD/5m5BR13lF4NylhHRXLGn8tpQ98X9SoXWcKEaJIRTfXiG94l1hGdgQK81liUNBP+Z3ZzUOYVC+Q==" saltValue="305ln1J6HJUeS3doqtQDIA==" spinCount="100000" sheet="1" objects="1" scenarios="1"/>
  <mergeCells count="12">
    <mergeCell ref="B5:C6"/>
    <mergeCell ref="E5:L5"/>
    <mergeCell ref="B4:D4"/>
    <mergeCell ref="B7:D7"/>
    <mergeCell ref="E4:L4"/>
    <mergeCell ref="H6:I6"/>
    <mergeCell ref="E7:L7"/>
    <mergeCell ref="J25:M25"/>
    <mergeCell ref="J33:M33"/>
    <mergeCell ref="J39:M39"/>
    <mergeCell ref="J46:M46"/>
    <mergeCell ref="E6:F6"/>
  </mergeCells>
  <phoneticPr fontId="1"/>
  <printOptions horizontalCentered="1"/>
  <pageMargins left="0.23622047244094491" right="0.23622047244094491" top="0.74803149606299213" bottom="0.74803149606299213" header="0.31496062992125984" footer="0.31496062992125984"/>
  <pageSetup paperSize="9" scale="81" fitToHeight="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FB3E0-7131-4EA9-97AB-B9DEB870D2A6}">
  <dimension ref="B2:R48"/>
  <sheetViews>
    <sheetView view="pageBreakPreview" zoomScaleNormal="85" zoomScaleSheetLayoutView="100" workbookViewId="0">
      <selection activeCell="B2" sqref="B2"/>
    </sheetView>
  </sheetViews>
  <sheetFormatPr defaultRowHeight="13.5" x14ac:dyDescent="0.15"/>
  <cols>
    <col min="1" max="1" width="2.5" style="2" customWidth="1"/>
    <col min="2" max="2" width="5.75" style="2" customWidth="1"/>
    <col min="3" max="4" width="9" style="2"/>
    <col min="5" max="5" width="11.625" style="2" customWidth="1"/>
    <col min="6" max="14" width="9" style="2"/>
    <col min="15" max="15" width="5.375" style="2" customWidth="1"/>
    <col min="16" max="16" width="9" style="2"/>
    <col min="17" max="18" width="14.625" style="2" customWidth="1"/>
    <col min="19" max="19" width="3" style="2" customWidth="1"/>
    <col min="20" max="16384" width="9" style="2"/>
  </cols>
  <sheetData>
    <row r="2" spans="2:18" ht="18.75" x14ac:dyDescent="0.15">
      <c r="B2" s="1" t="s">
        <v>127</v>
      </c>
      <c r="C2"/>
      <c r="D2"/>
      <c r="E2"/>
      <c r="F2"/>
      <c r="G2"/>
      <c r="H2"/>
      <c r="I2"/>
    </row>
    <row r="4" spans="2:18" x14ac:dyDescent="0.15">
      <c r="B4" s="35" t="s">
        <v>58</v>
      </c>
      <c r="C4" s="35"/>
      <c r="D4" s="35"/>
      <c r="E4" s="34"/>
      <c r="F4" s="37"/>
      <c r="G4" s="37"/>
      <c r="H4" s="37"/>
      <c r="I4" s="37"/>
      <c r="J4" s="37"/>
      <c r="K4" s="37"/>
      <c r="L4" s="37"/>
    </row>
    <row r="5" spans="2:18" x14ac:dyDescent="0.15">
      <c r="B5" s="33" t="s">
        <v>59</v>
      </c>
      <c r="C5" s="33"/>
      <c r="D5" s="3" t="s">
        <v>60</v>
      </c>
      <c r="E5" s="34"/>
      <c r="F5" s="34"/>
      <c r="G5" s="34"/>
      <c r="H5" s="34"/>
      <c r="I5" s="34"/>
      <c r="J5" s="34"/>
      <c r="K5" s="34"/>
      <c r="L5" s="34"/>
    </row>
    <row r="6" spans="2:18" x14ac:dyDescent="0.15">
      <c r="B6" s="33"/>
      <c r="C6" s="33"/>
      <c r="D6" s="3" t="s">
        <v>61</v>
      </c>
      <c r="E6" s="32" t="s">
        <v>84</v>
      </c>
      <c r="F6" s="32"/>
      <c r="G6" s="5" t="s">
        <v>62</v>
      </c>
      <c r="H6" s="32" t="s">
        <v>85</v>
      </c>
      <c r="I6" s="32"/>
      <c r="J6" s="5" t="s">
        <v>86</v>
      </c>
      <c r="K6" s="4">
        <v>700</v>
      </c>
      <c r="L6" s="6" t="s">
        <v>87</v>
      </c>
    </row>
    <row r="7" spans="2:18" ht="13.15" customHeight="1" x14ac:dyDescent="0.15">
      <c r="B7" s="36" t="s">
        <v>63</v>
      </c>
      <c r="C7" s="36"/>
      <c r="D7" s="36"/>
      <c r="E7" s="38"/>
      <c r="F7" s="39"/>
      <c r="G7" s="39"/>
      <c r="H7" s="39"/>
      <c r="I7" s="39"/>
      <c r="J7" s="39"/>
      <c r="K7" s="39"/>
      <c r="L7" s="39"/>
    </row>
    <row r="8" spans="2:18" x14ac:dyDescent="0.15">
      <c r="Q8" s="7"/>
      <c r="R8" s="8" t="s">
        <v>88</v>
      </c>
    </row>
    <row r="9" spans="2:18" x14ac:dyDescent="0.15">
      <c r="Q9" s="26"/>
      <c r="R9" s="9" t="s">
        <v>89</v>
      </c>
    </row>
    <row r="10" spans="2:18" ht="14.25" x14ac:dyDescent="0.15">
      <c r="B10" s="10" t="s">
        <v>120</v>
      </c>
    </row>
    <row r="11" spans="2:18" x14ac:dyDescent="0.15">
      <c r="B11" s="11" t="s">
        <v>2</v>
      </c>
      <c r="C11" s="2" t="s">
        <v>0</v>
      </c>
      <c r="F11" s="2" t="s">
        <v>1</v>
      </c>
      <c r="R11" s="27" t="e">
        <f>ROUNDDOWN(R17-R42,0)</f>
        <v>#DIV/0!</v>
      </c>
    </row>
    <row r="12" spans="2:18" x14ac:dyDescent="0.15">
      <c r="B12" s="11"/>
      <c r="C12" s="2" t="s">
        <v>119</v>
      </c>
    </row>
    <row r="13" spans="2:18" x14ac:dyDescent="0.15">
      <c r="B13" s="11" t="s">
        <v>104</v>
      </c>
      <c r="C13" s="2" t="s">
        <v>123</v>
      </c>
      <c r="F13" s="2" t="s">
        <v>1</v>
      </c>
    </row>
    <row r="14" spans="2:18" x14ac:dyDescent="0.15">
      <c r="B14" s="11" t="s">
        <v>6</v>
      </c>
      <c r="C14" s="2" t="s">
        <v>7</v>
      </c>
      <c r="F14" s="2" t="s">
        <v>1</v>
      </c>
    </row>
    <row r="16" spans="2:18" x14ac:dyDescent="0.15">
      <c r="B16" s="2" t="s">
        <v>122</v>
      </c>
    </row>
    <row r="17" spans="2:18" x14ac:dyDescent="0.15">
      <c r="C17" s="2" t="s">
        <v>106</v>
      </c>
      <c r="F17" s="2" t="s">
        <v>1</v>
      </c>
      <c r="R17" s="27" t="e">
        <f>R22+R28+R34</f>
        <v>#DIV/0!</v>
      </c>
    </row>
    <row r="18" spans="2:18" x14ac:dyDescent="0.15">
      <c r="B18" s="11" t="s">
        <v>107</v>
      </c>
      <c r="C18" s="2" t="s">
        <v>11</v>
      </c>
      <c r="L18" s="2" t="s">
        <v>1</v>
      </c>
    </row>
    <row r="19" spans="2:18" x14ac:dyDescent="0.15">
      <c r="B19" s="11" t="s">
        <v>108</v>
      </c>
      <c r="C19" s="2" t="s">
        <v>105</v>
      </c>
      <c r="P19" s="2" t="s">
        <v>1</v>
      </c>
    </row>
    <row r="20" spans="2:18" x14ac:dyDescent="0.15">
      <c r="B20" s="11" t="s">
        <v>109</v>
      </c>
      <c r="C20" s="2" t="s">
        <v>126</v>
      </c>
      <c r="P20" s="2" t="s">
        <v>1</v>
      </c>
    </row>
    <row r="21" spans="2:18" ht="8.4499999999999993" customHeight="1" x14ac:dyDescent="0.15"/>
    <row r="22" spans="2:18" x14ac:dyDescent="0.15">
      <c r="B22" s="11"/>
      <c r="C22" s="2" t="s">
        <v>125</v>
      </c>
      <c r="R22" s="27">
        <f>R23*H25</f>
        <v>0</v>
      </c>
    </row>
    <row r="23" spans="2:18" x14ac:dyDescent="0.15">
      <c r="B23" s="11" t="s">
        <v>16</v>
      </c>
      <c r="C23" s="2" t="s">
        <v>17</v>
      </c>
      <c r="K23" s="2" t="s">
        <v>18</v>
      </c>
      <c r="R23" s="27">
        <f>ROUND(((Q24-Q25)*Q26/1000),0)</f>
        <v>0</v>
      </c>
    </row>
    <row r="24" spans="2:18" x14ac:dyDescent="0.15">
      <c r="B24" s="11"/>
      <c r="C24" s="2" t="s">
        <v>23</v>
      </c>
      <c r="P24" s="11" t="s">
        <v>52</v>
      </c>
      <c r="Q24" s="12"/>
    </row>
    <row r="25" spans="2:18" x14ac:dyDescent="0.15">
      <c r="B25" s="11" t="s">
        <v>124</v>
      </c>
      <c r="C25" s="2" t="s">
        <v>21</v>
      </c>
      <c r="F25" s="2" t="s">
        <v>22</v>
      </c>
      <c r="H25" s="13"/>
      <c r="I25" s="11" t="s">
        <v>64</v>
      </c>
      <c r="J25" s="29"/>
      <c r="K25" s="30"/>
      <c r="L25" s="30"/>
      <c r="M25" s="31"/>
      <c r="P25" s="11" t="s">
        <v>53</v>
      </c>
      <c r="Q25" s="12"/>
    </row>
    <row r="26" spans="2:18" x14ac:dyDescent="0.15">
      <c r="B26" s="11"/>
      <c r="C26" s="25" t="s">
        <v>90</v>
      </c>
      <c r="J26" s="14"/>
      <c r="P26" s="11" t="s">
        <v>54</v>
      </c>
      <c r="Q26" s="15"/>
    </row>
    <row r="27" spans="2:18" ht="8.4499999999999993" customHeight="1" x14ac:dyDescent="0.15">
      <c r="B27" s="11"/>
      <c r="P27" s="11"/>
      <c r="Q27" s="16"/>
    </row>
    <row r="28" spans="2:18" x14ac:dyDescent="0.15">
      <c r="C28" s="17" t="s">
        <v>110</v>
      </c>
      <c r="P28" s="11"/>
      <c r="Q28" s="18"/>
      <c r="R28" s="27" t="e">
        <f>R29/H31*H33</f>
        <v>#DIV/0!</v>
      </c>
    </row>
    <row r="29" spans="2:18" x14ac:dyDescent="0.15">
      <c r="B29" s="11" t="s">
        <v>25</v>
      </c>
      <c r="C29" s="2" t="s">
        <v>34</v>
      </c>
      <c r="J29" s="2" t="s">
        <v>26</v>
      </c>
      <c r="R29" s="27">
        <f>Q30*Q31/1000</f>
        <v>0</v>
      </c>
    </row>
    <row r="30" spans="2:18" x14ac:dyDescent="0.15">
      <c r="B30" s="11"/>
      <c r="C30" s="2" t="s">
        <v>38</v>
      </c>
      <c r="P30" s="11" t="s">
        <v>55</v>
      </c>
      <c r="Q30" s="19"/>
    </row>
    <row r="31" spans="2:18" x14ac:dyDescent="0.15">
      <c r="B31" s="11" t="s">
        <v>111</v>
      </c>
      <c r="C31" s="2" t="s">
        <v>113</v>
      </c>
      <c r="H31" s="13"/>
      <c r="P31" s="11" t="s">
        <v>54</v>
      </c>
      <c r="Q31" s="15"/>
    </row>
    <row r="32" spans="2:18" x14ac:dyDescent="0.15">
      <c r="B32" s="11" t="s">
        <v>112</v>
      </c>
      <c r="C32" s="2" t="s">
        <v>114</v>
      </c>
      <c r="K32" s="2" t="s">
        <v>31</v>
      </c>
    </row>
    <row r="33" spans="2:18" x14ac:dyDescent="0.15">
      <c r="B33" s="11"/>
      <c r="H33" s="13"/>
      <c r="I33" s="11" t="s">
        <v>64</v>
      </c>
      <c r="J33" s="29"/>
      <c r="K33" s="30"/>
      <c r="L33" s="30"/>
      <c r="M33" s="31"/>
    </row>
    <row r="34" spans="2:18" x14ac:dyDescent="0.15">
      <c r="C34" s="17" t="s">
        <v>117</v>
      </c>
      <c r="R34" s="27" t="e">
        <f>R35/H37*H39</f>
        <v>#DIV/0!</v>
      </c>
    </row>
    <row r="35" spans="2:18" x14ac:dyDescent="0.15">
      <c r="B35" s="11" t="s">
        <v>33</v>
      </c>
      <c r="C35" s="2" t="s">
        <v>35</v>
      </c>
      <c r="J35" s="2" t="s">
        <v>26</v>
      </c>
      <c r="R35" s="27">
        <f>Q36*Q37/1000</f>
        <v>0</v>
      </c>
    </row>
    <row r="36" spans="2:18" x14ac:dyDescent="0.15">
      <c r="B36" s="11"/>
      <c r="C36" s="2" t="s">
        <v>39</v>
      </c>
      <c r="P36" s="11" t="s">
        <v>56</v>
      </c>
      <c r="Q36" s="19"/>
    </row>
    <row r="37" spans="2:18" x14ac:dyDescent="0.15">
      <c r="B37" s="11" t="s">
        <v>115</v>
      </c>
      <c r="C37" s="2" t="s">
        <v>118</v>
      </c>
      <c r="H37" s="13"/>
      <c r="P37" s="11" t="s">
        <v>54</v>
      </c>
      <c r="Q37" s="15"/>
    </row>
    <row r="38" spans="2:18" x14ac:dyDescent="0.15">
      <c r="B38" s="11" t="s">
        <v>116</v>
      </c>
      <c r="C38" s="2" t="s">
        <v>114</v>
      </c>
      <c r="K38" s="2" t="s">
        <v>31</v>
      </c>
    </row>
    <row r="39" spans="2:18" x14ac:dyDescent="0.15">
      <c r="H39" s="13"/>
      <c r="I39" s="11" t="s">
        <v>64</v>
      </c>
      <c r="J39" s="29"/>
      <c r="K39" s="30"/>
      <c r="L39" s="30"/>
      <c r="M39" s="31"/>
    </row>
    <row r="40" spans="2:18" x14ac:dyDescent="0.15">
      <c r="H40" s="20"/>
      <c r="I40" s="11"/>
    </row>
    <row r="41" spans="2:18" x14ac:dyDescent="0.15">
      <c r="B41" s="2" t="s">
        <v>40</v>
      </c>
    </row>
    <row r="42" spans="2:18" x14ac:dyDescent="0.15">
      <c r="C42" s="2" t="s">
        <v>51</v>
      </c>
      <c r="G42" s="2" t="s">
        <v>1</v>
      </c>
      <c r="R42" s="27" t="e">
        <f>R23*3600/H43/Q44*H46</f>
        <v>#DIV/0!</v>
      </c>
    </row>
    <row r="43" spans="2:18" x14ac:dyDescent="0.15">
      <c r="B43" s="11" t="s">
        <v>41</v>
      </c>
      <c r="C43" s="2" t="s">
        <v>42</v>
      </c>
      <c r="H43" s="21"/>
      <c r="P43" s="11"/>
      <c r="Q43" s="22"/>
    </row>
    <row r="44" spans="2:18" x14ac:dyDescent="0.15">
      <c r="B44" s="11" t="s">
        <v>43</v>
      </c>
      <c r="C44" s="2" t="s">
        <v>45</v>
      </c>
      <c r="F44" s="2" t="s">
        <v>48</v>
      </c>
      <c r="G44" s="2" t="s">
        <v>49</v>
      </c>
      <c r="P44" s="11" t="s">
        <v>44</v>
      </c>
      <c r="Q44" s="23"/>
    </row>
    <row r="45" spans="2:18" x14ac:dyDescent="0.15">
      <c r="B45" s="11" t="s">
        <v>46</v>
      </c>
      <c r="C45" s="2" t="s">
        <v>47</v>
      </c>
      <c r="G45" s="2" t="s">
        <v>50</v>
      </c>
    </row>
    <row r="46" spans="2:18" x14ac:dyDescent="0.15">
      <c r="H46" s="24"/>
      <c r="I46" s="11" t="s">
        <v>64</v>
      </c>
      <c r="J46" s="29"/>
      <c r="K46" s="30"/>
      <c r="L46" s="30"/>
      <c r="M46" s="31"/>
    </row>
    <row r="48" spans="2:18" x14ac:dyDescent="0.15">
      <c r="B48" s="2" t="s">
        <v>57</v>
      </c>
      <c r="P48" s="11" t="s">
        <v>22</v>
      </c>
      <c r="R48" s="28" t="e">
        <f>ROUNDDOWN((R42/R23),0)</f>
        <v>#DIV/0!</v>
      </c>
    </row>
  </sheetData>
  <sheetProtection algorithmName="SHA-512" hashValue="yGRdxWDBphyV5q1eijxhpxLRsqGbJ44y9o1Tavl62BhuZss+At8Mx9vnWAD+Fzp0ejTzYji7dycEJs0dBj1BDg==" saltValue="ssX8hWIbrUYmPF7zhv8/Dw==" spinCount="100000" sheet="1" objects="1" scenarios="1"/>
  <mergeCells count="12">
    <mergeCell ref="J46:M46"/>
    <mergeCell ref="B4:D4"/>
    <mergeCell ref="E4:L4"/>
    <mergeCell ref="B5:C6"/>
    <mergeCell ref="E5:L5"/>
    <mergeCell ref="E6:F6"/>
    <mergeCell ref="H6:I6"/>
    <mergeCell ref="B7:D7"/>
    <mergeCell ref="E7:L7"/>
    <mergeCell ref="J25:M25"/>
    <mergeCell ref="J33:M33"/>
    <mergeCell ref="J39:M39"/>
  </mergeCells>
  <phoneticPr fontId="1"/>
  <printOptions horizontalCentered="1"/>
  <pageMargins left="0.23622047244094491" right="0.23622047244094491" top="0.74803149606299213" bottom="0.74803149606299213" header="0.31496062992125984" footer="0.31496062992125984"/>
  <pageSetup paperSize="9" scale="81" fitToHeight="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0000B-3204-430A-A822-991AE2850045}">
  <sheetPr>
    <pageSetUpPr fitToPage="1"/>
  </sheetPr>
  <dimension ref="B1:I78"/>
  <sheetViews>
    <sheetView view="pageBreakPreview" zoomScaleNormal="100" zoomScaleSheetLayoutView="100" workbookViewId="0">
      <selection activeCell="D1" sqref="D1"/>
    </sheetView>
  </sheetViews>
  <sheetFormatPr defaultRowHeight="13.5" x14ac:dyDescent="0.15"/>
  <cols>
    <col min="1" max="1" width="3.875" style="2" customWidth="1"/>
    <col min="2" max="16384" width="9" style="2"/>
  </cols>
  <sheetData>
    <row r="1" spans="2:9" ht="18.75" x14ac:dyDescent="0.15">
      <c r="B1" s="72" t="s">
        <v>130</v>
      </c>
      <c r="C1" s="66"/>
      <c r="D1" s="66"/>
      <c r="E1" s="66"/>
      <c r="F1" s="66"/>
    </row>
    <row r="2" spans="2:9" x14ac:dyDescent="0.15">
      <c r="B2" s="2" t="s">
        <v>97</v>
      </c>
    </row>
    <row r="4" spans="2:9" x14ac:dyDescent="0.15">
      <c r="B4" s="2" t="s">
        <v>96</v>
      </c>
    </row>
    <row r="5" spans="2:9" x14ac:dyDescent="0.15">
      <c r="B5" s="2" t="s">
        <v>93</v>
      </c>
      <c r="E5" s="19">
        <v>44.8</v>
      </c>
      <c r="F5" s="67" t="s">
        <v>95</v>
      </c>
      <c r="G5" s="68"/>
      <c r="H5" s="2" t="s">
        <v>99</v>
      </c>
    </row>
    <row r="6" spans="2:9" x14ac:dyDescent="0.15">
      <c r="E6" s="69">
        <f>E5*1000/1000000</f>
        <v>4.48E-2</v>
      </c>
      <c r="F6" s="67" t="s">
        <v>100</v>
      </c>
      <c r="H6" s="18" t="s">
        <v>101</v>
      </c>
      <c r="I6" s="70"/>
    </row>
    <row r="7" spans="2:9" x14ac:dyDescent="0.15">
      <c r="B7" s="2" t="s">
        <v>98</v>
      </c>
    </row>
    <row r="74" spans="2:9" x14ac:dyDescent="0.15">
      <c r="B74" s="2" t="s">
        <v>94</v>
      </c>
    </row>
    <row r="76" spans="2:9" x14ac:dyDescent="0.15">
      <c r="B76" s="2" t="s">
        <v>93</v>
      </c>
      <c r="E76" s="15">
        <v>61600</v>
      </c>
      <c r="F76" s="67" t="s">
        <v>92</v>
      </c>
      <c r="H76" s="2" t="s">
        <v>99</v>
      </c>
    </row>
    <row r="77" spans="2:9" x14ac:dyDescent="0.15">
      <c r="E77" s="69">
        <f>E76/1000/1000</f>
        <v>6.1600000000000002E-2</v>
      </c>
      <c r="F77" s="71" t="s">
        <v>102</v>
      </c>
      <c r="G77" s="68"/>
      <c r="H77" s="18" t="s">
        <v>103</v>
      </c>
      <c r="I77" s="70"/>
    </row>
    <row r="78" spans="2:9" x14ac:dyDescent="0.15">
      <c r="B78" s="2" t="s">
        <v>91</v>
      </c>
    </row>
  </sheetData>
  <sheetProtection algorithmName="SHA-512" hashValue="65RpTVHtFMNc0lF4kpxpcfCBmZFVYHzHXBInBO9terTnBKaNTnB3DqBIzXhJFisn32UsokuDJh6TpnqXfkWimQ==" saltValue="W8SC8+wB2V3/pvdBmKEYnA==" spinCount="100000" sheet="1" objects="1" scenarios="1"/>
  <phoneticPr fontId="1"/>
  <pageMargins left="0.70866141732283472" right="0.11811023622047245" top="0.74803149606299213" bottom="0.74803149606299213" header="0.31496062992125984" footer="0.31496062992125984"/>
  <pageSetup paperSize="9" scale="56"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説明</vt:lpstr>
      <vt:lpstr>コジェネ+廃熱利用_記入用(リファレンス)</vt:lpstr>
      <vt:lpstr>コジェネ+廃熱利用_記入用(BaU)</vt:lpstr>
      <vt:lpstr>燃料の排出係数(IPCC)</vt:lpstr>
      <vt:lpstr>'コジェネ+廃熱利用_記入用(BaU)'!Print_Area</vt:lpstr>
      <vt:lpstr>'コジェネ+廃熱利用_記入用(リファレンス)'!Print_Area</vt:lpstr>
      <vt:lpstr>説明!Print_Area</vt:lpstr>
      <vt:lpstr>'燃料の排出係数(IPCC)'!Print_Area</vt:lpstr>
      <vt:lpstr>'コジェネ+廃熱利用_記入用(BaU)'!Print_Titles</vt:lpstr>
      <vt:lpstr>'コジェネ+廃熱利用_記入用(リファレンス)'!Print_Titles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2022-04-05T02:26:45Z</dcterms:created>
  <dcterms:modified xsi:type="dcterms:W3CDTF">2026-04-08T01:41:17Z</dcterms:modified>
</cp:coreProperties>
</file>