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F1955989-4FD5-4D37-9813-A48B00025293}" xr6:coauthVersionLast="47" xr6:coauthVersionMax="47" xr10:uidLastSave="{00000000-0000-0000-0000-000000000000}"/>
  <bookViews>
    <workbookView xWindow="28680" yWindow="-120" windowWidth="29040" windowHeight="15990" tabRatio="922" xr2:uid="{00000000-000D-0000-FFFF-FFFF00000000}"/>
  </bookViews>
  <sheets>
    <sheet name="風力発電_記入例" sheetId="18" r:id="rId1"/>
    <sheet name="風力発電_記入用" sheetId="21" r:id="rId2"/>
  </sheets>
  <definedNames>
    <definedName name="_xlnm.Print_Area" localSheetId="1">風力発電_記入用!$A$1:$R$94</definedName>
    <definedName name="_xlnm.Print_Area" localSheetId="0">風力発電_記入例!$A$1:$R$94</definedName>
    <definedName name="_xlnm.Print_Titles" localSheetId="1">風力発電_記入用!$2:$2</definedName>
    <definedName name="_xlnm.Print_Titles" localSheetId="0">風力発電_記入例!$2:$2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8" l="1"/>
  <c r="D43" i="21" l="1"/>
  <c r="D47" i="21" s="1"/>
  <c r="D43" i="18"/>
  <c r="D47" i="18" s="1"/>
  <c r="D25" i="21" l="1"/>
  <c r="O25" i="21"/>
  <c r="N25" i="21"/>
  <c r="M25" i="21"/>
  <c r="L25" i="21"/>
  <c r="K25" i="21"/>
  <c r="J25" i="21"/>
  <c r="I25" i="21"/>
  <c r="H25" i="21"/>
  <c r="G25" i="21"/>
  <c r="F25" i="21"/>
  <c r="E25" i="21"/>
  <c r="O25" i="18"/>
  <c r="E25" i="18"/>
  <c r="F25" i="18"/>
  <c r="G25" i="18"/>
  <c r="H25" i="18"/>
  <c r="I25" i="18"/>
  <c r="J25" i="18"/>
  <c r="K25" i="18"/>
  <c r="L25" i="18"/>
  <c r="M25" i="18"/>
  <c r="N25" i="18"/>
  <c r="D25" i="18"/>
  <c r="D42" i="18" l="1"/>
  <c r="D42" i="21"/>
  <c r="D46" i="21" l="1"/>
  <c r="O32" i="21"/>
  <c r="N32" i="21"/>
  <c r="M32" i="21"/>
  <c r="L32" i="21"/>
  <c r="K32" i="21"/>
  <c r="J32" i="21"/>
  <c r="I32" i="21"/>
  <c r="H32" i="21"/>
  <c r="G32" i="21"/>
  <c r="F32" i="21"/>
  <c r="E32" i="21"/>
  <c r="D32" i="21"/>
  <c r="O29" i="21"/>
  <c r="O30" i="21" s="1"/>
  <c r="N29" i="21"/>
  <c r="N30" i="21" s="1"/>
  <c r="N33" i="21" s="1"/>
  <c r="M29" i="21"/>
  <c r="M30" i="21" s="1"/>
  <c r="L29" i="21"/>
  <c r="L30" i="21" s="1"/>
  <c r="K29" i="21"/>
  <c r="K30" i="21" s="1"/>
  <c r="J29" i="21"/>
  <c r="J30" i="21" s="1"/>
  <c r="I29" i="21"/>
  <c r="I30" i="21" s="1"/>
  <c r="H29" i="21"/>
  <c r="H30" i="21" s="1"/>
  <c r="G29" i="21"/>
  <c r="G30" i="21" s="1"/>
  <c r="F29" i="21"/>
  <c r="F30" i="21" s="1"/>
  <c r="E29" i="21"/>
  <c r="E30" i="21" s="1"/>
  <c r="D29" i="21"/>
  <c r="D30" i="21" s="1"/>
  <c r="P24" i="21"/>
  <c r="P22" i="21"/>
  <c r="P20" i="21"/>
  <c r="P22" i="18"/>
  <c r="D29" i="18"/>
  <c r="D30" i="18" s="1"/>
  <c r="D46" i="18"/>
  <c r="O29" i="18"/>
  <c r="E29" i="18"/>
  <c r="F29" i="18"/>
  <c r="F30" i="18" s="1"/>
  <c r="G29" i="18"/>
  <c r="G30" i="18" s="1"/>
  <c r="H29" i="18"/>
  <c r="I29" i="18"/>
  <c r="J29" i="18"/>
  <c r="J30" i="18" s="1"/>
  <c r="K29" i="18"/>
  <c r="L29" i="18"/>
  <c r="M29" i="18"/>
  <c r="N29" i="18"/>
  <c r="N30" i="18" s="1"/>
  <c r="O32" i="18"/>
  <c r="N32" i="18"/>
  <c r="M32" i="18"/>
  <c r="L32" i="18"/>
  <c r="K32" i="18"/>
  <c r="J32" i="18"/>
  <c r="I32" i="18"/>
  <c r="H32" i="18"/>
  <c r="G32" i="18"/>
  <c r="F32" i="18"/>
  <c r="E32" i="18"/>
  <c r="D32" i="18"/>
  <c r="P24" i="18"/>
  <c r="P20" i="18"/>
  <c r="J33" i="21" l="1"/>
  <c r="F33" i="21"/>
  <c r="H33" i="21"/>
  <c r="L33" i="21"/>
  <c r="E33" i="21"/>
  <c r="I33" i="21"/>
  <c r="M33" i="21"/>
  <c r="P25" i="21"/>
  <c r="G33" i="21"/>
  <c r="K33" i="21"/>
  <c r="O33" i="21"/>
  <c r="P32" i="21"/>
  <c r="P30" i="21"/>
  <c r="D17" i="21" s="1"/>
  <c r="D33" i="21"/>
  <c r="P25" i="18"/>
  <c r="M30" i="18"/>
  <c r="M33" i="18" s="1"/>
  <c r="I30" i="18"/>
  <c r="I33" i="18" s="1"/>
  <c r="E30" i="18"/>
  <c r="E33" i="18" s="1"/>
  <c r="L30" i="18"/>
  <c r="L33" i="18" s="1"/>
  <c r="H30" i="18"/>
  <c r="H33" i="18" s="1"/>
  <c r="O30" i="18"/>
  <c r="O33" i="18" s="1"/>
  <c r="K30" i="18"/>
  <c r="K33" i="18" s="1"/>
  <c r="G33" i="18"/>
  <c r="F33" i="18"/>
  <c r="J33" i="18"/>
  <c r="N33" i="18"/>
  <c r="P32" i="18"/>
  <c r="D33" i="18"/>
  <c r="D34" i="21" l="1"/>
  <c r="D50" i="21" s="1"/>
  <c r="D56" i="21" s="1"/>
  <c r="D60" i="21" s="1"/>
  <c r="D64" i="21" s="1"/>
  <c r="P33" i="21"/>
  <c r="P33" i="18"/>
  <c r="D34" i="18"/>
  <c r="D50" i="18" s="1"/>
  <c r="D56" i="18" s="1"/>
  <c r="D60" i="18" s="1"/>
  <c r="D64" i="18" s="1"/>
  <c r="P30" i="18"/>
  <c r="D17" i="18" s="1"/>
  <c r="D55" i="21" l="1"/>
  <c r="D59" i="21" s="1"/>
  <c r="D63" i="21" s="1"/>
  <c r="D55" i="18"/>
  <c r="D59" i="18" s="1"/>
  <c r="D63" i="18" s="1"/>
</calcChain>
</file>

<file path=xl/sharedStrings.xml><?xml version="1.0" encoding="utf-8"?>
<sst xmlns="http://schemas.openxmlformats.org/spreadsheetml/2006/main" count="223" uniqueCount="99">
  <si>
    <t>実施サイト</t>
    <rPh sb="0" eb="2">
      <t>ジッシ</t>
    </rPh>
    <phoneticPr fontId="2"/>
  </si>
  <si>
    <t>事業名</t>
    <rPh sb="0" eb="2">
      <t>ジギョウ</t>
    </rPh>
    <rPh sb="2" eb="3">
      <t>メイ</t>
    </rPh>
    <phoneticPr fontId="2"/>
  </si>
  <si>
    <t>住所</t>
    <rPh sb="0" eb="2">
      <t>ジュウショ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</si>
  <si>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</si>
  <si>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</si>
  <si>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</si>
  <si>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</si>
  <si>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</si>
  <si>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</si>
  <si>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</si>
  <si>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</si>
  <si>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</si>
  <si>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</si>
  <si>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</si>
  <si>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</si>
  <si>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</si>
  <si>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</si>
  <si>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kWh/年</t>
    <rPh sb="4" eb="5">
      <t>ネン</t>
    </rPh>
    <phoneticPr fontId="2"/>
  </si>
  <si>
    <t>kg-CO2/kWh</t>
  </si>
  <si>
    <t>ton-CO2/年</t>
    <rPh sb="8" eb="9">
      <t>ネン</t>
    </rPh>
    <phoneticPr fontId="2"/>
  </si>
  <si>
    <t>◎トータルCO2排出削減量</t>
    <rPh sb="8" eb="10">
      <t>ハイシュツ</t>
    </rPh>
    <rPh sb="10" eb="12">
      <t>サクゲン</t>
    </rPh>
    <rPh sb="12" eb="13">
      <t>リョウ</t>
    </rPh>
    <phoneticPr fontId="2"/>
  </si>
  <si>
    <t>※売電しない場合：排出係数=0</t>
    <rPh sb="1" eb="3">
      <t>バイデン</t>
    </rPh>
    <rPh sb="6" eb="8">
      <t>バアイ</t>
    </rPh>
    <rPh sb="9" eb="11">
      <t>ハイシュツ</t>
    </rPh>
    <rPh sb="11" eb="13">
      <t>ケイスウ</t>
    </rPh>
    <phoneticPr fontId="2"/>
  </si>
  <si>
    <t>記入</t>
    <rPh sb="0" eb="2">
      <t>キニュウ</t>
    </rPh>
    <phoneticPr fontId="2"/>
  </si>
  <si>
    <t>標高</t>
    <rPh sb="0" eb="2">
      <t>ヒョウコウ</t>
    </rPh>
    <phoneticPr fontId="2"/>
  </si>
  <si>
    <t>（ｍ）平均高度(風車基礎高さ）</t>
    <rPh sb="3" eb="5">
      <t>ヘイキン</t>
    </rPh>
    <rPh sb="5" eb="7">
      <t>コウド</t>
    </rPh>
    <rPh sb="8" eb="10">
      <t>フウシャ</t>
    </rPh>
    <rPh sb="10" eb="12">
      <t>キソ</t>
    </rPh>
    <rPh sb="12" eb="13">
      <t>タカ</t>
    </rPh>
    <phoneticPr fontId="2"/>
  </si>
  <si>
    <t>年合計</t>
    <rPh sb="0" eb="1">
      <t>ネン</t>
    </rPh>
    <rPh sb="1" eb="3">
      <t>ゴウケイ</t>
    </rPh>
    <phoneticPr fontId="2"/>
  </si>
  <si>
    <t>（２）余剰電力を売電する場合(ネット売電量）</t>
    <rPh sb="3" eb="5">
      <t>ヨジョウ</t>
    </rPh>
    <rPh sb="5" eb="7">
      <t>デンリョク</t>
    </rPh>
    <rPh sb="8" eb="10">
      <t>バイデン</t>
    </rPh>
    <rPh sb="12" eb="14">
      <t>バアイ</t>
    </rPh>
    <rPh sb="18" eb="19">
      <t>バイ</t>
    </rPh>
    <rPh sb="19" eb="21">
      <t>デンリョウ</t>
    </rPh>
    <phoneticPr fontId="2"/>
  </si>
  <si>
    <t>（１）自家発電の代替の場合</t>
    <rPh sb="3" eb="5">
      <t>ジカ</t>
    </rPh>
    <rPh sb="5" eb="7">
      <t>ハツデン</t>
    </rPh>
    <rPh sb="8" eb="10">
      <t>ダイタイ</t>
    </rPh>
    <rPh sb="11" eb="13">
      <t>バアイ</t>
    </rPh>
    <phoneticPr fontId="2"/>
  </si>
  <si>
    <t>ｋWh/年</t>
    <rPh sb="4" eb="5">
      <t>ネン</t>
    </rPh>
    <phoneticPr fontId="2"/>
  </si>
  <si>
    <t>⑬自家発電の代替電力量</t>
    <rPh sb="1" eb="3">
      <t>ジカ</t>
    </rPh>
    <rPh sb="3" eb="5">
      <t>ハツデン</t>
    </rPh>
    <rPh sb="6" eb="8">
      <t>ダイタイ</t>
    </rPh>
    <rPh sb="8" eb="10">
      <t>デンリョク</t>
    </rPh>
    <rPh sb="10" eb="11">
      <t>リョウ</t>
    </rPh>
    <phoneticPr fontId="2"/>
  </si>
  <si>
    <t>風車の形式</t>
    <rPh sb="0" eb="2">
      <t>フウシャ</t>
    </rPh>
    <rPh sb="3" eb="5">
      <t>ケイシキ</t>
    </rPh>
    <phoneticPr fontId="2"/>
  </si>
  <si>
    <t>水平軸プロペラ型</t>
    <rPh sb="0" eb="2">
      <t>スイヘイ</t>
    </rPh>
    <rPh sb="2" eb="3">
      <t>ジク</t>
    </rPh>
    <rPh sb="7" eb="8">
      <t>ガタ</t>
    </rPh>
    <phoneticPr fontId="2"/>
  </si>
  <si>
    <t>メーカー名</t>
    <rPh sb="4" eb="5">
      <t>メイ</t>
    </rPh>
    <phoneticPr fontId="2"/>
  </si>
  <si>
    <t>ABC社</t>
    <rPh sb="3" eb="4">
      <t>シャ</t>
    </rPh>
    <phoneticPr fontId="2"/>
  </si>
  <si>
    <t>33°26'04.1"S</t>
  </si>
  <si>
    <t>70°41'02.7"W</t>
    <phoneticPr fontId="9"/>
  </si>
  <si>
    <t>自動計算</t>
    <rPh sb="0" eb="2">
      <t>ジドウ</t>
    </rPh>
    <rPh sb="2" eb="4">
      <t>ケイサン</t>
    </rPh>
    <phoneticPr fontId="9"/>
  </si>
  <si>
    <t>（ｍ）</t>
    <phoneticPr fontId="2"/>
  </si>
  <si>
    <t>ナセル高さ：風車基礎からの高さ</t>
    <phoneticPr fontId="2"/>
  </si>
  <si>
    <t>ローター径：風車の直径</t>
    <rPh sb="4" eb="5">
      <t>ケイ</t>
    </rPh>
    <phoneticPr fontId="2"/>
  </si>
  <si>
    <t>風車の最大出力</t>
    <rPh sb="0" eb="2">
      <t>フウシャ</t>
    </rPh>
    <rPh sb="3" eb="5">
      <t>サイダイ</t>
    </rPh>
    <rPh sb="5" eb="7">
      <t>シュツリョク</t>
    </rPh>
    <phoneticPr fontId="2"/>
  </si>
  <si>
    <t>（kW）</t>
    <phoneticPr fontId="2"/>
  </si>
  <si>
    <t>風車台数</t>
    <rPh sb="0" eb="2">
      <t>フウシャ</t>
    </rPh>
    <rPh sb="2" eb="4">
      <t>ダイスウ</t>
    </rPh>
    <phoneticPr fontId="2"/>
  </si>
  <si>
    <t>(台）</t>
    <phoneticPr fontId="2"/>
  </si>
  <si>
    <t>許認可出力</t>
    <rPh sb="0" eb="3">
      <t>キョニンカ</t>
    </rPh>
    <rPh sb="3" eb="5">
      <t>シュツリョク</t>
    </rPh>
    <phoneticPr fontId="2"/>
  </si>
  <si>
    <t>(kW)</t>
    <phoneticPr fontId="2"/>
  </si>
  <si>
    <t>CO2排出削減量：Qall=Q1+Q2</t>
    <rPh sb="3" eb="5">
      <t>ハイシュツ</t>
    </rPh>
    <rPh sb="5" eb="7">
      <t>サクゲン</t>
    </rPh>
    <rPh sb="7" eb="8">
      <t>リョウ</t>
    </rPh>
    <phoneticPr fontId="2"/>
  </si>
  <si>
    <t>リファレンスのCO2排出量：Re2</t>
    <rPh sb="10" eb="12">
      <t>ハイシュツ</t>
    </rPh>
    <rPh sb="12" eb="13">
      <t>リョウ</t>
    </rPh>
    <phoneticPr fontId="2"/>
  </si>
  <si>
    <t>プロジェクトのCO2排出量：Pj2</t>
    <rPh sb="10" eb="12">
      <t>ハイシュツ</t>
    </rPh>
    <rPh sb="12" eb="13">
      <t>リョウ</t>
    </rPh>
    <phoneticPr fontId="2"/>
  </si>
  <si>
    <t>ネット売電量=ネット発電量-代替電力量：（⑫ｰ⑬）</t>
    <rPh sb="3" eb="4">
      <t>バイ</t>
    </rPh>
    <rPh sb="4" eb="6">
      <t>デンリョウ</t>
    </rPh>
    <rPh sb="10" eb="12">
      <t>ハツデン</t>
    </rPh>
    <rPh sb="12" eb="13">
      <t>リョウ</t>
    </rPh>
    <rPh sb="14" eb="16">
      <t>ダイタイ</t>
    </rPh>
    <rPh sb="16" eb="18">
      <t>デンリョク</t>
    </rPh>
    <rPh sb="18" eb="19">
      <t>リョウ</t>
    </rPh>
    <phoneticPr fontId="2"/>
  </si>
  <si>
    <t>プロジェクトのCO2排出量：Pj1</t>
    <rPh sb="10" eb="12">
      <t>ハイシュツ</t>
    </rPh>
    <rPh sb="12" eb="13">
      <t>リョウ</t>
    </rPh>
    <phoneticPr fontId="2"/>
  </si>
  <si>
    <t>リファレンスのCO2排出量：Re1</t>
    <rPh sb="10" eb="12">
      <t>ハイシュツ</t>
    </rPh>
    <rPh sb="12" eb="13">
      <t>リョウ</t>
    </rPh>
    <phoneticPr fontId="2"/>
  </si>
  <si>
    <t>出典・根拠等</t>
    <rPh sb="0" eb="2">
      <t>シュッテン</t>
    </rPh>
    <rPh sb="3" eb="5">
      <t>コンキョ</t>
    </rPh>
    <rPh sb="5" eb="6">
      <t>トウ</t>
    </rPh>
    <phoneticPr fontId="2"/>
  </si>
  <si>
    <t>④シミュレーション誤差
（％）</t>
    <phoneticPr fontId="2"/>
  </si>
  <si>
    <t>⑤送配電ロス
（％）</t>
    <phoneticPr fontId="2"/>
  </si>
  <si>
    <t>⑥稼働率ロス
（％）</t>
    <phoneticPr fontId="2"/>
  </si>
  <si>
    <t>⑦ロス合計（③＋④＋⑤＋⑥）
（％）</t>
    <phoneticPr fontId="2"/>
  </si>
  <si>
    <t>⑨一日平均システム消費電力量（送電系統からの購入電力量含む）
（kWh/日)</t>
    <rPh sb="1" eb="3">
      <t>イチニチ</t>
    </rPh>
    <rPh sb="3" eb="5">
      <t>ヘイキン</t>
    </rPh>
    <rPh sb="9" eb="11">
      <t>ショウヒ</t>
    </rPh>
    <rPh sb="11" eb="13">
      <t>デンリョク</t>
    </rPh>
    <rPh sb="13" eb="14">
      <t>リョウ</t>
    </rPh>
    <rPh sb="27" eb="28">
      <t>フク</t>
    </rPh>
    <rPh sb="36" eb="37">
      <t>ヒ</t>
    </rPh>
    <phoneticPr fontId="2"/>
  </si>
  <si>
    <t>⑩月平均システム消費電力量（送電系統からの購入電力量含む）
（kWh/月)</t>
    <rPh sb="1" eb="2">
      <t>ツキ</t>
    </rPh>
    <rPh sb="2" eb="4">
      <t>ヘイキン</t>
    </rPh>
    <rPh sb="8" eb="10">
      <t>ショウヒ</t>
    </rPh>
    <rPh sb="10" eb="12">
      <t>デンリョク</t>
    </rPh>
    <rPh sb="12" eb="13">
      <t>リョウ</t>
    </rPh>
    <rPh sb="26" eb="27">
      <t>フク</t>
    </rPh>
    <rPh sb="35" eb="36">
      <t>ツキ</t>
    </rPh>
    <phoneticPr fontId="2"/>
  </si>
  <si>
    <t>設備利用率：送電端電力量/（発電所出力×24時間×365日）</t>
    <rPh sb="0" eb="2">
      <t>セツビ</t>
    </rPh>
    <rPh sb="2" eb="4">
      <t>リヨウ</t>
    </rPh>
    <rPh sb="4" eb="5">
      <t>リツ</t>
    </rPh>
    <phoneticPr fontId="2"/>
  </si>
  <si>
    <t>データ項目</t>
    <rPh sb="3" eb="5">
      <t>コウモク</t>
    </rPh>
    <phoneticPr fontId="2"/>
  </si>
  <si>
    <t>別添2　性能曲線</t>
    <rPh sb="0" eb="2">
      <t>ベッテン</t>
    </rPh>
    <phoneticPr fontId="2"/>
  </si>
  <si>
    <t>実有効日数
（日）</t>
    <rPh sb="0" eb="1">
      <t>ジツ</t>
    </rPh>
    <rPh sb="1" eb="3">
      <t>ユウコウ</t>
    </rPh>
    <rPh sb="3" eb="5">
      <t>ニッスウ</t>
    </rPh>
    <rPh sb="7" eb="8">
      <t>ニチ</t>
    </rPh>
    <phoneticPr fontId="2"/>
  </si>
  <si>
    <t>※代替が無い場合は0</t>
    <phoneticPr fontId="2"/>
  </si>
  <si>
    <t>※代替が無い場合は０</t>
    <rPh sb="1" eb="3">
      <t>ダイタイ</t>
    </rPh>
    <rPh sb="4" eb="5">
      <t>ナ</t>
    </rPh>
    <rPh sb="6" eb="8">
      <t>バアイ</t>
    </rPh>
    <phoneticPr fontId="2"/>
  </si>
  <si>
    <t>平均風速：実施サイトにおける値　※ウェイクロス等の損失なし
（m/秒）</t>
    <rPh sb="0" eb="2">
      <t>ヘイキン</t>
    </rPh>
    <rPh sb="23" eb="24">
      <t>トウ</t>
    </rPh>
    <rPh sb="25" eb="27">
      <t>ソンシツ</t>
    </rPh>
    <phoneticPr fontId="2"/>
  </si>
  <si>
    <t>①発電端電力量　※ウェイクロス等の損失なし
（kWh/月)</t>
    <rPh sb="15" eb="16">
      <t>トウ</t>
    </rPh>
    <rPh sb="17" eb="19">
      <t>ソンシツ</t>
    </rPh>
    <phoneticPr fontId="2"/>
  </si>
  <si>
    <t>平均風速：実施サイトにおける値　※ウェイクロス等の損失あり
（m/秒）</t>
    <rPh sb="0" eb="2">
      <t>ヘイキン</t>
    </rPh>
    <rPh sb="23" eb="24">
      <t>トウ</t>
    </rPh>
    <rPh sb="25" eb="27">
      <t>ソンシツ</t>
    </rPh>
    <phoneticPr fontId="2"/>
  </si>
  <si>
    <t>②発電端電力量　※ウェイクロス等の損失あり
（kWh/月)</t>
    <rPh sb="15" eb="16">
      <t>トウ</t>
    </rPh>
    <rPh sb="17" eb="19">
      <t>ソンシツ</t>
    </rPh>
    <phoneticPr fontId="2"/>
  </si>
  <si>
    <t>③ウェイクロス等の損失（①-②÷①）
（％）</t>
    <rPh sb="7" eb="8">
      <t>トウ</t>
    </rPh>
    <rPh sb="9" eb="11">
      <t>ソンシツ</t>
    </rPh>
    <phoneticPr fontId="2"/>
  </si>
  <si>
    <t>⑧送電端電力量（①×（1-⑦））※風力発電機の出力の集積点(@発電サイト)
（kWh/月）</t>
    <phoneticPr fontId="2"/>
  </si>
  <si>
    <t>⑪月間有効発電量：送電端電力量－システム消費電力量（⑧－⑩）　
（kWh/月)</t>
    <rPh sb="1" eb="3">
      <t>ゲッカン</t>
    </rPh>
    <rPh sb="5" eb="6">
      <t>ハツ</t>
    </rPh>
    <rPh sb="20" eb="22">
      <t>ショウヒ</t>
    </rPh>
    <phoneticPr fontId="2"/>
  </si>
  <si>
    <t>⑫年間有効総発電量
(kWh/年）</t>
    <rPh sb="0" eb="2">
      <t>ネンカン</t>
    </rPh>
    <rPh sb="14" eb="15">
      <t>ネン</t>
    </rPh>
    <phoneticPr fontId="2"/>
  </si>
  <si>
    <t>③ウェイククロス等の損失（①-②÷①）
（％）</t>
    <rPh sb="8" eb="9">
      <t>トウ</t>
    </rPh>
    <rPh sb="10" eb="12">
      <t>ソンシツ</t>
    </rPh>
    <phoneticPr fontId="2"/>
  </si>
  <si>
    <t>⑪月間有効発電量：送電端電力量－システム消費電力量（⑧－⑩）　
（kWh/月)</t>
    <rPh sb="1" eb="3">
      <t>ゲッカン</t>
    </rPh>
    <rPh sb="3" eb="5">
      <t>ユウコウ</t>
    </rPh>
    <rPh sb="5" eb="7">
      <t>ハツデン</t>
    </rPh>
    <rPh sb="7" eb="8">
      <t>リョウ</t>
    </rPh>
    <rPh sb="20" eb="22">
      <t>ショウヒ</t>
    </rPh>
    <phoneticPr fontId="2"/>
  </si>
  <si>
    <t>⑫年間有効総発電量
(kWh/年）</t>
    <rPh sb="0" eb="2">
      <t>ネンカン</t>
    </rPh>
    <rPh sb="3" eb="6">
      <t>ユウコウソウ</t>
    </rPh>
    <rPh sb="14" eb="15">
      <t>ネン</t>
    </rPh>
    <phoneticPr fontId="2"/>
  </si>
  <si>
    <t>リファレンスの自家発電システムのCO2排出係数</t>
    <rPh sb="7" eb="9">
      <t>ジカ</t>
    </rPh>
    <rPh sb="9" eb="11">
      <t>ハツデン</t>
    </rPh>
    <rPh sb="19" eb="21">
      <t>ハイシュツ</t>
    </rPh>
    <rPh sb="21" eb="23">
      <t>ケイスウ</t>
    </rPh>
    <phoneticPr fontId="2"/>
  </si>
  <si>
    <t>BaUの自家発電システムのCO2排出係数</t>
    <rPh sb="4" eb="6">
      <t>ジカ</t>
    </rPh>
    <rPh sb="6" eb="8">
      <t>ハツデン</t>
    </rPh>
    <rPh sb="16" eb="18">
      <t>ハイシュツ</t>
    </rPh>
    <rPh sb="18" eb="20">
      <t>ケイスウ</t>
    </rPh>
    <phoneticPr fontId="2"/>
  </si>
  <si>
    <t>排出係数の出典</t>
    <rPh sb="0" eb="2">
      <t>ハイシュツ</t>
    </rPh>
    <rPh sb="2" eb="4">
      <t>ケイスウ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</si>
  <si>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</si>
  <si>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IFI Default Grid Factors 20XX vX.X</t>
    <phoneticPr fontId="2"/>
  </si>
  <si>
    <t>BaUのCO2排出量：B1</t>
    <rPh sb="7" eb="9">
      <t>ハイシュツ</t>
    </rPh>
    <rPh sb="9" eb="10">
      <t>リョウ</t>
    </rPh>
    <phoneticPr fontId="2"/>
  </si>
  <si>
    <t>リファレンスからのCO2排出削減量：ReQ1=（Re1-Pj1）</t>
    <rPh sb="12" eb="14">
      <t>ハイシュツ</t>
    </rPh>
    <rPh sb="14" eb="16">
      <t>サクゲン</t>
    </rPh>
    <rPh sb="16" eb="17">
      <t>リョウ</t>
    </rPh>
    <phoneticPr fontId="2"/>
  </si>
  <si>
    <t>BaUからのCO2排出削減量：BQ1=（B1-Pj1）</t>
    <rPh sb="9" eb="11">
      <t>ハイシュツ</t>
    </rPh>
    <rPh sb="11" eb="13">
      <t>サクゲン</t>
    </rPh>
    <rPh sb="13" eb="14">
      <t>リョウ</t>
    </rPh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</si>
  <si>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</si>
  <si>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</si>
  <si>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BaUのCO2排出量：Re2</t>
    <rPh sb="7" eb="9">
      <t>ハイシュツ</t>
    </rPh>
    <rPh sb="9" eb="10">
      <t>リョウ</t>
    </rPh>
    <phoneticPr fontId="2"/>
  </si>
  <si>
    <t>リファレンスからのCO2排出削減量：Q2=Re2-Pj2</t>
    <rPh sb="12" eb="14">
      <t>ハイシュツ</t>
    </rPh>
    <rPh sb="14" eb="16">
      <t>サクゲン</t>
    </rPh>
    <rPh sb="16" eb="17">
      <t>リョウ</t>
    </rPh>
    <phoneticPr fontId="2"/>
  </si>
  <si>
    <t>BaUからのCO2排出削減量：Q2=Re2-Pj2</t>
    <rPh sb="9" eb="11">
      <t>ハイシュツ</t>
    </rPh>
    <rPh sb="11" eb="13">
      <t>サクゲン</t>
    </rPh>
    <rPh sb="13" eb="14">
      <t>リョウ</t>
    </rPh>
    <phoneticPr fontId="2"/>
  </si>
  <si>
    <t>※この値を実施計画書に記載</t>
    <phoneticPr fontId="2"/>
  </si>
  <si>
    <t>別添1　風況分析および風況データ20XX年～20XX年</t>
    <rPh sb="0" eb="2">
      <t>ベッテン</t>
    </rPh>
    <rPh sb="4" eb="6">
      <t>フウキョウ</t>
    </rPh>
    <rPh sb="6" eb="8">
      <t>ブンセキ</t>
    </rPh>
    <rPh sb="20" eb="21">
      <t>ネン</t>
    </rPh>
    <rPh sb="26" eb="27">
      <t>ネン</t>
    </rPh>
    <phoneticPr fontId="2"/>
  </si>
  <si>
    <t>リファレンスからのCO2排出削減量：ReQall=ReQ1+ReQ2</t>
    <rPh sb="12" eb="14">
      <t>ハイシュツ</t>
    </rPh>
    <rPh sb="14" eb="16">
      <t>サクゲン</t>
    </rPh>
    <rPh sb="16" eb="17">
      <t>リョウ</t>
    </rPh>
    <phoneticPr fontId="2"/>
  </si>
  <si>
    <t>BaUからのCO2排出削減量：BQall=BQ1+BQ2</t>
    <rPh sb="9" eb="11">
      <t>ハイシュツ</t>
    </rPh>
    <rPh sb="11" eb="13">
      <t>サクゲン</t>
    </rPh>
    <rPh sb="13" eb="14">
      <t>リョウ</t>
    </rPh>
    <phoneticPr fontId="2"/>
  </si>
  <si>
    <t>BaUからのCO2排出削減量：BQ2=B2-Pj2</t>
    <rPh sb="9" eb="11">
      <t>ハイシュツ</t>
    </rPh>
    <rPh sb="11" eb="13">
      <t>サクゲン</t>
    </rPh>
    <rPh sb="13" eb="14">
      <t>リョウ</t>
    </rPh>
    <phoneticPr fontId="2"/>
  </si>
  <si>
    <t>リファレンスからのCO2排出削減量：ReQ2=Re2-Pj2</t>
    <rPh sb="12" eb="14">
      <t>ハイシュツ</t>
    </rPh>
    <rPh sb="14" eb="16">
      <t>サクゲン</t>
    </rPh>
    <rPh sb="16" eb="17">
      <t>リョウ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</si>
  <si>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　CO2排出削減量計算（風力発電）※記入例</t>
    </r>
    <rPh sb="29" eb="31">
      <t>キニュウ</t>
    </rPh>
    <rPh sb="31" eb="32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</si>
  <si>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　CO2排出削減量計算（風力発電）</t>
    </r>
    <phoneticPr fontId="2"/>
  </si>
  <si>
    <t>系統連系許可容量</t>
    <rPh sb="0" eb="4">
      <t>ケイトウレンケイ</t>
    </rPh>
    <rPh sb="4" eb="6">
      <t>キョカ</t>
    </rPh>
    <rPh sb="6" eb="8">
      <t>ヨウリョウ</t>
    </rPh>
    <phoneticPr fontId="2"/>
  </si>
  <si>
    <t>年間定期点検による停止5日を想定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</si>
</sst>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#,##0.0;[Red]\-#,##0.0"/>
    <numFmt numFmtId="179" formatCode="#,##0_);[Red]\(#,##0\)"/>
    <numFmt numFmtId="180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2" borderId="5" xfId="4" applyFont="1" applyFill="1" applyBorder="1" applyAlignment="1" applyProtection="1">
      <alignment horizontal="center" vertical="center" shrinkToFit="1"/>
      <protection locked="0"/>
    </xf>
    <xf numFmtId="0" fontId="3" fillId="0" borderId="7" xfId="4" applyFont="1" applyBorder="1" applyAlignment="1" applyProtection="1">
      <alignment horizontal="center" vertical="center" shrinkToFit="1"/>
      <protection locked="0"/>
    </xf>
    <xf numFmtId="0" fontId="3" fillId="0" borderId="6" xfId="4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38" fontId="3" fillId="2" borderId="1" xfId="2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38" fontId="1" fillId="2" borderId="1" xfId="2" applyFont="1" applyFill="1" applyBorder="1" applyAlignment="1" applyProtection="1">
      <alignment horizontal="right" vertical="center" shrinkToFi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38" fontId="1" fillId="2" borderId="1" xfId="2" applyFont="1" applyFill="1" applyBorder="1" applyProtection="1">
      <alignment vertical="center"/>
      <protection locked="0"/>
    </xf>
    <xf numFmtId="38" fontId="1" fillId="2" borderId="1" xfId="2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8" fontId="1" fillId="2" borderId="5" xfId="2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78" fontId="3" fillId="2" borderId="1" xfId="2" applyNumberFormat="1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38" fontId="3" fillId="2" borderId="1" xfId="2" applyFont="1" applyFill="1" applyBorder="1" applyProtection="1">
      <alignment vertical="center"/>
      <protection locked="0"/>
    </xf>
    <xf numFmtId="10" fontId="3" fillId="2" borderId="1" xfId="1" applyNumberFormat="1" applyFont="1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8" fontId="0" fillId="0" borderId="1" xfId="2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10" fillId="0" borderId="5" xfId="0" quotePrefix="1" applyFont="1" applyBorder="1" applyAlignment="1" applyProtection="1">
      <alignment vertical="center" wrapText="1"/>
      <protection locked="0"/>
    </xf>
    <xf numFmtId="0" fontId="10" fillId="0" borderId="6" xfId="0" quotePrefix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80" fontId="1" fillId="2" borderId="1" xfId="0" applyNumberFormat="1" applyFont="1" applyFill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7" fillId="2" borderId="7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10" fontId="1" fillId="3" borderId="1" xfId="1" applyNumberFormat="1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right" vertical="center"/>
    </xf>
    <xf numFmtId="179" fontId="0" fillId="3" borderId="1" xfId="0" applyNumberFormat="1" applyFill="1" applyBorder="1" applyProtection="1">
      <alignment vertical="center"/>
    </xf>
    <xf numFmtId="180" fontId="0" fillId="3" borderId="1" xfId="0" applyNumberFormat="1" applyFill="1" applyBorder="1" applyProtection="1">
      <alignment vertical="center"/>
    </xf>
    <xf numFmtId="10" fontId="3" fillId="3" borderId="1" xfId="1" applyNumberFormat="1" applyFont="1" applyFill="1" applyBorder="1" applyProtection="1">
      <alignment vertical="center"/>
    </xf>
    <xf numFmtId="10" fontId="3" fillId="3" borderId="1" xfId="0" applyNumberFormat="1" applyFont="1" applyFill="1" applyBorder="1" applyProtection="1">
      <alignment vertical="center"/>
    </xf>
    <xf numFmtId="38" fontId="3" fillId="3" borderId="1" xfId="2" applyFont="1" applyFill="1" applyBorder="1" applyProtection="1">
      <alignment vertical="center"/>
    </xf>
    <xf numFmtId="38" fontId="1" fillId="3" borderId="1" xfId="2" applyFont="1" applyFill="1" applyBorder="1" applyAlignment="1" applyProtection="1">
      <alignment horizontal="right" vertical="center"/>
    </xf>
    <xf numFmtId="180" fontId="1" fillId="3" borderId="1" xfId="0" applyNumberFormat="1" applyFont="1" applyFill="1" applyBorder="1" applyProtection="1">
      <alignment vertical="center"/>
    </xf>
    <xf numFmtId="0" fontId="4" fillId="0" borderId="0" xfId="0" applyFont="1" applyProtection="1">
      <alignment vertical="center"/>
    </xf>
    <xf numFmtId="10" fontId="1" fillId="3" borderId="5" xfId="1" applyNumberFormat="1" applyFont="1" applyFill="1" applyBorder="1" applyProtection="1">
      <alignment vertical="center"/>
    </xf>
    <xf numFmtId="10" fontId="1" fillId="3" borderId="6" xfId="1" applyNumberFormat="1" applyFont="1" applyFill="1" applyBorder="1" applyProtection="1">
      <alignment vertic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49307</xdr:colOff>
      <xdr:row>67</xdr:row>
      <xdr:rowOff>119103</xdr:rowOff>
    </xdr:from>
    <xdr:to>
      <xdr:col>5</xdr:col>
      <xdr:colOff>690924</xdr:colOff>
      <xdr:row>89</xdr:row>
      <xdr:rowOff>153039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C9EC3F2-9CC1-4D25-BD8E-C74B4EAAF9A0}"/>
            </a:ext>
          </a:extLst>
        </xdr:cNvPr>
        <xdr:cNvGrpSpPr/>
      </xdr:nvGrpSpPr>
      <xdr:grpSpPr>
        <a:xfrm>
          <a:off x="201707" y="18873828"/>
          <a:ext cx="6537592" cy="3805836"/>
          <a:chOff x="11473542" y="9873345"/>
          <a:chExt cx="5744456" cy="3614055"/>
        </a:xfrm>
      </xdr:grpSpPr>
      <xdr:grpSp>
        <xdr:nvGrpSpPr>
          <xdr:cNvPr id="6241" name="グループ化 1">
            <a:extLst>
              <a:ext uri="{FF2B5EF4-FFF2-40B4-BE49-F238E27FC236}">
                <a16:creationId xmlns:a16="http://schemas.microsoft.com/office/drawing/2014/main" id="{581A86C9-A615-4A08-A9F4-6C955F41DA8D}"/>
              </a:ext>
            </a:extLst>
          </xdr:cNvPr>
          <xdr:cNvGrpSpPr>
            <a:grpSpLocks/>
          </xdr:cNvGrpSpPr>
        </xdr:nvGrpSpPr>
        <xdr:grpSpPr bwMode="auto">
          <a:xfrm>
            <a:off x="11473542" y="10232571"/>
            <a:ext cx="5744456" cy="3254829"/>
            <a:chOff x="1813213" y="1396461"/>
            <a:chExt cx="6083878" cy="3835816"/>
          </a:xfrm>
        </xdr:grpSpPr>
        <xdr:cxnSp macro="">
          <xdr:nvCxnSpPr>
            <xdr:cNvPr id="3" name="直線コネクタ 2">
              <a:extLst>
                <a:ext uri="{FF2B5EF4-FFF2-40B4-BE49-F238E27FC236}">
                  <a16:creationId xmlns:a16="http://schemas.microsoft.com/office/drawing/2014/main" id="{619D1880-CAEC-4EB3-8F10-C3D23D019A30}"/>
                </a:ext>
              </a:extLst>
            </xdr:cNvPr>
            <xdr:cNvCxnSpPr/>
          </xdr:nvCxnSpPr>
          <xdr:spPr>
            <a:xfrm>
              <a:off x="2696226" y="1774747"/>
              <a:ext cx="0" cy="2912799"/>
            </a:xfrm>
            <a:prstGeom prst="line">
              <a:avLst/>
            </a:prstGeom>
            <a:ln w="3492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7D351999-2812-488B-9666-B9A75974E84F}"/>
                </a:ext>
              </a:extLst>
            </xdr:cNvPr>
            <xdr:cNvCxnSpPr/>
          </xdr:nvCxnSpPr>
          <xdr:spPr>
            <a:xfrm>
              <a:off x="2696226" y="4687546"/>
              <a:ext cx="5200865" cy="0"/>
            </a:xfrm>
            <a:prstGeom prst="line">
              <a:avLst/>
            </a:prstGeom>
            <a:ln w="3492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" name="フリーフォーム 4">
              <a:extLst>
                <a:ext uri="{FF2B5EF4-FFF2-40B4-BE49-F238E27FC236}">
                  <a16:creationId xmlns:a16="http://schemas.microsoft.com/office/drawing/2014/main" id="{10369AFB-6C4C-4A54-BFE5-1BC8D6F8DB3F}"/>
                </a:ext>
              </a:extLst>
            </xdr:cNvPr>
            <xdr:cNvSpPr/>
          </xdr:nvSpPr>
          <xdr:spPr>
            <a:xfrm>
              <a:off x="3068874" y="2236255"/>
              <a:ext cx="4018114" cy="2428594"/>
            </a:xfrm>
            <a:custGeom>
              <a:avLst/>
              <a:gdLst>
                <a:gd name="connsiteX0" fmla="*/ 0 w 4021282"/>
                <a:gd name="connsiteY0" fmla="*/ 2420437 h 2440558"/>
                <a:gd name="connsiteX1" fmla="*/ 207818 w 4021282"/>
                <a:gd name="connsiteY1" fmla="*/ 2430828 h 2440558"/>
                <a:gd name="connsiteX2" fmla="*/ 561109 w 4021282"/>
                <a:gd name="connsiteY2" fmla="*/ 2420437 h 2440558"/>
                <a:gd name="connsiteX3" fmla="*/ 831273 w 4021282"/>
                <a:gd name="connsiteY3" fmla="*/ 2202228 h 2440558"/>
                <a:gd name="connsiteX4" fmla="*/ 1143000 w 4021282"/>
                <a:gd name="connsiteY4" fmla="*/ 1589165 h 2440558"/>
                <a:gd name="connsiteX5" fmla="*/ 1319646 w 4021282"/>
                <a:gd name="connsiteY5" fmla="*/ 955319 h 2440558"/>
                <a:gd name="connsiteX6" fmla="*/ 1610591 w 4021282"/>
                <a:gd name="connsiteY6" fmla="*/ 186392 h 2440558"/>
                <a:gd name="connsiteX7" fmla="*/ 1943100 w 4021282"/>
                <a:gd name="connsiteY7" fmla="*/ 20137 h 2440558"/>
                <a:gd name="connsiteX8" fmla="*/ 3356264 w 4021282"/>
                <a:gd name="connsiteY8" fmla="*/ 20137 h 2440558"/>
                <a:gd name="connsiteX9" fmla="*/ 3605646 w 4021282"/>
                <a:gd name="connsiteY9" fmla="*/ 176001 h 2440558"/>
                <a:gd name="connsiteX10" fmla="*/ 3844637 w 4021282"/>
                <a:gd name="connsiteY10" fmla="*/ 1526819 h 2440558"/>
                <a:gd name="connsiteX11" fmla="*/ 3990109 w 4021282"/>
                <a:gd name="connsiteY11" fmla="*/ 2129492 h 2440558"/>
                <a:gd name="connsiteX12" fmla="*/ 4010891 w 4021282"/>
                <a:gd name="connsiteY12" fmla="*/ 2119101 h 2440558"/>
                <a:gd name="connsiteX13" fmla="*/ 4021282 w 4021282"/>
                <a:gd name="connsiteY13" fmla="*/ 2129492 h 244055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4021282" h="2440558">
                  <a:moveTo>
                    <a:pt x="0" y="2420437"/>
                  </a:moveTo>
                  <a:cubicBezTo>
                    <a:pt x="57150" y="2425632"/>
                    <a:pt x="114300" y="2430828"/>
                    <a:pt x="207818" y="2430828"/>
                  </a:cubicBezTo>
                  <a:cubicBezTo>
                    <a:pt x="301336" y="2430828"/>
                    <a:pt x="457200" y="2458537"/>
                    <a:pt x="561109" y="2420437"/>
                  </a:cubicBezTo>
                  <a:cubicBezTo>
                    <a:pt x="665018" y="2382337"/>
                    <a:pt x="734291" y="2340773"/>
                    <a:pt x="831273" y="2202228"/>
                  </a:cubicBezTo>
                  <a:cubicBezTo>
                    <a:pt x="928255" y="2063683"/>
                    <a:pt x="1061605" y="1796983"/>
                    <a:pt x="1143000" y="1589165"/>
                  </a:cubicBezTo>
                  <a:cubicBezTo>
                    <a:pt x="1224395" y="1381347"/>
                    <a:pt x="1241714" y="1189115"/>
                    <a:pt x="1319646" y="955319"/>
                  </a:cubicBezTo>
                  <a:cubicBezTo>
                    <a:pt x="1397578" y="721523"/>
                    <a:pt x="1506682" y="342256"/>
                    <a:pt x="1610591" y="186392"/>
                  </a:cubicBezTo>
                  <a:cubicBezTo>
                    <a:pt x="1714500" y="30528"/>
                    <a:pt x="1652155" y="47846"/>
                    <a:pt x="1943100" y="20137"/>
                  </a:cubicBezTo>
                  <a:cubicBezTo>
                    <a:pt x="2234045" y="-7572"/>
                    <a:pt x="3079173" y="-5840"/>
                    <a:pt x="3356264" y="20137"/>
                  </a:cubicBezTo>
                  <a:cubicBezTo>
                    <a:pt x="3633355" y="46114"/>
                    <a:pt x="3524251" y="-75113"/>
                    <a:pt x="3605646" y="176001"/>
                  </a:cubicBezTo>
                  <a:cubicBezTo>
                    <a:pt x="3687041" y="427115"/>
                    <a:pt x="3780560" y="1201237"/>
                    <a:pt x="3844637" y="1526819"/>
                  </a:cubicBezTo>
                  <a:cubicBezTo>
                    <a:pt x="3908714" y="1852401"/>
                    <a:pt x="3962400" y="2030778"/>
                    <a:pt x="3990109" y="2129492"/>
                  </a:cubicBezTo>
                  <a:cubicBezTo>
                    <a:pt x="4017818" y="2228206"/>
                    <a:pt x="4005696" y="2119101"/>
                    <a:pt x="4010891" y="2119101"/>
                  </a:cubicBezTo>
                  <a:cubicBezTo>
                    <a:pt x="4016086" y="2119101"/>
                    <a:pt x="4018684" y="2124296"/>
                    <a:pt x="4021282" y="2129492"/>
                  </a:cubicBezTo>
                </a:path>
              </a:pathLst>
            </a:custGeom>
            <a:noFill/>
            <a:ln w="3492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F09835E4-D167-48D4-AFAB-D2B9781595CB}"/>
                </a:ext>
              </a:extLst>
            </xdr:cNvPr>
            <xdr:cNvCxnSpPr/>
          </xdr:nvCxnSpPr>
          <xdr:spPr>
            <a:xfrm>
              <a:off x="7086987" y="4869123"/>
              <a:ext cx="810104" cy="0"/>
            </a:xfrm>
            <a:prstGeom prst="straightConnector1">
              <a:avLst/>
            </a:prstGeom>
            <a:ln w="254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テキスト ボックス 19">
              <a:extLst>
                <a:ext uri="{FF2B5EF4-FFF2-40B4-BE49-F238E27FC236}">
                  <a16:creationId xmlns:a16="http://schemas.microsoft.com/office/drawing/2014/main" id="{06C74BEF-10B0-4AD9-9617-E26BC1DF4D82}"/>
                </a:ext>
              </a:extLst>
            </xdr:cNvPr>
            <xdr:cNvSpPr txBox="1"/>
          </xdr:nvSpPr>
          <xdr:spPr>
            <a:xfrm>
              <a:off x="5531589" y="4869123"/>
              <a:ext cx="1441984" cy="3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/>
                <a:t>風速（ｍ</a:t>
              </a:r>
              <a:r>
                <a:rPr kumimoji="1" lang="en-US" altLang="ja-JP"/>
                <a:t>/</a:t>
              </a:r>
              <a:r>
                <a:rPr kumimoji="1" lang="ja-JP" altLang="en-US"/>
                <a:t>ｓ）</a:t>
              </a:r>
            </a:p>
          </xdr:txBody>
        </xdr: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A1A39DBB-16E6-4E04-BFA0-2FC3953B5C86}"/>
                </a:ext>
              </a:extLst>
            </xdr:cNvPr>
            <xdr:cNvCxnSpPr/>
          </xdr:nvCxnSpPr>
          <xdr:spPr>
            <a:xfrm flipV="1">
              <a:off x="2477498" y="1971455"/>
              <a:ext cx="0" cy="597691"/>
            </a:xfrm>
            <a:prstGeom prst="straightConnector1">
              <a:avLst/>
            </a:prstGeom>
            <a:ln w="254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" name="テキスト ボックス 22">
              <a:extLst>
                <a:ext uri="{FF2B5EF4-FFF2-40B4-BE49-F238E27FC236}">
                  <a16:creationId xmlns:a16="http://schemas.microsoft.com/office/drawing/2014/main" id="{6B8813E1-AABF-4362-B31A-5D55D1F8D86C}"/>
                </a:ext>
              </a:extLst>
            </xdr:cNvPr>
            <xdr:cNvSpPr txBox="1"/>
          </xdr:nvSpPr>
          <xdr:spPr>
            <a:xfrm>
              <a:off x="1813213" y="1396461"/>
              <a:ext cx="1344772" cy="3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en-US" altLang="ja-JP"/>
                <a:t>Power(kW)</a:t>
              </a:r>
              <a:endParaRPr kumimoji="1" lang="ja-JP" altLang="en-US"/>
            </a:p>
          </xdr:txBody>
        </xdr:sp>
        <xdr:cxnSp macro="">
          <xdr:nvCxnSpPr>
            <xdr:cNvPr id="10" name="直線コネクタ 9">
              <a:extLst>
                <a:ext uri="{FF2B5EF4-FFF2-40B4-BE49-F238E27FC236}">
                  <a16:creationId xmlns:a16="http://schemas.microsoft.com/office/drawing/2014/main" id="{737A07AF-3A37-4EB1-B67B-E21476F72A1A}"/>
                </a:ext>
              </a:extLst>
            </xdr:cNvPr>
            <xdr:cNvCxnSpPr/>
          </xdr:nvCxnSpPr>
          <xdr:spPr>
            <a:xfrm flipV="1">
              <a:off x="3644047" y="4195774"/>
              <a:ext cx="0" cy="522034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1FBB45AF-162B-4C69-A6C1-5089E8C2E4FF}"/>
                </a:ext>
              </a:extLst>
            </xdr:cNvPr>
            <xdr:cNvCxnSpPr/>
          </xdr:nvCxnSpPr>
          <xdr:spPr>
            <a:xfrm flipV="1">
              <a:off x="6625228" y="1971455"/>
              <a:ext cx="0" cy="2716091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2" name="テキスト ボックス 29">
              <a:extLst>
                <a:ext uri="{FF2B5EF4-FFF2-40B4-BE49-F238E27FC236}">
                  <a16:creationId xmlns:a16="http://schemas.microsoft.com/office/drawing/2014/main" id="{1EBFDFA5-7FD9-4DC6-9489-F93A8E76AA9C}"/>
                </a:ext>
              </a:extLst>
            </xdr:cNvPr>
            <xdr:cNvSpPr txBox="1"/>
          </xdr:nvSpPr>
          <xdr:spPr>
            <a:xfrm>
              <a:off x="5985247" y="1487250"/>
              <a:ext cx="1312368" cy="64308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2200"/>
                </a:lnSpc>
              </a:pPr>
              <a:r>
                <a:rPr kumimoji="1" lang="ja-JP" altLang="en-US"/>
                <a:t>カットアウト</a:t>
              </a:r>
              <a:endParaRPr kumimoji="1" lang="en-US" altLang="ja-JP"/>
            </a:p>
            <a:p>
              <a:pPr algn="ctr">
                <a:lnSpc>
                  <a:spcPts val="2200"/>
                </a:lnSpc>
              </a:pPr>
              <a:r>
                <a:rPr kumimoji="1" lang="ja-JP" altLang="en-US"/>
                <a:t>風速</a:t>
              </a:r>
            </a:p>
          </xdr:txBody>
        </xdr:sp>
        <xdr:sp macro="" textlink="">
          <xdr:nvSpPr>
            <xdr:cNvPr id="13" name="テキスト ボックス 30">
              <a:extLst>
                <a:ext uri="{FF2B5EF4-FFF2-40B4-BE49-F238E27FC236}">
                  <a16:creationId xmlns:a16="http://schemas.microsoft.com/office/drawing/2014/main" id="{70D1B211-A710-4C26-AEF6-4DDF31CD4475}"/>
                </a:ext>
              </a:extLst>
            </xdr:cNvPr>
            <xdr:cNvSpPr txBox="1"/>
          </xdr:nvSpPr>
          <xdr:spPr>
            <a:xfrm>
              <a:off x="3044570" y="3575386"/>
              <a:ext cx="1312368" cy="64308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ts val="2200"/>
                </a:lnSpc>
              </a:pPr>
              <a:r>
                <a:rPr kumimoji="1" lang="ja-JP" altLang="en-US"/>
                <a:t>カットイン</a:t>
              </a:r>
              <a:endParaRPr kumimoji="1" lang="en-US" altLang="ja-JP"/>
            </a:p>
            <a:p>
              <a:pPr algn="ctr">
                <a:lnSpc>
                  <a:spcPts val="2200"/>
                </a:lnSpc>
              </a:pPr>
              <a:r>
                <a:rPr kumimoji="1" lang="ja-JP" altLang="en-US"/>
                <a:t>風速</a:t>
              </a:r>
            </a:p>
          </xdr:txBody>
        </xdr:sp>
      </xdr:grp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8A7911E5-83DA-47AD-9208-B0B150289CC4}"/>
              </a:ext>
            </a:extLst>
          </xdr:cNvPr>
          <xdr:cNvSpPr txBox="1"/>
        </xdr:nvSpPr>
        <xdr:spPr>
          <a:xfrm>
            <a:off x="11484428" y="9873345"/>
            <a:ext cx="3733800" cy="3047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風車の性能曲線（パワーカーブ）データ（例）</a:t>
            </a:r>
          </a:p>
        </xdr:txBody>
      </xdr:sp>
    </xdr:grpSp>
    <xdr:clientData/>
  </xdr:twoCellAnchor>
  <xdr:twoCellAnchor>
    <xdr:from>
      <xdr:col>10</xdr:col>
      <xdr:colOff>503465</xdr:colOff>
      <xdr:row>2</xdr:row>
      <xdr:rowOff>81643</xdr:rowOff>
    </xdr:from>
    <xdr:to>
      <xdr:col>16</xdr:col>
      <xdr:colOff>1991543</xdr:colOff>
      <xdr:row>13</xdr:row>
      <xdr:rowOff>78196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8EEF346-7C50-4410-9700-87566C6519AB}"/>
            </a:ext>
          </a:extLst>
        </xdr:cNvPr>
        <xdr:cNvSpPr txBox="1"/>
      </xdr:nvSpPr>
      <xdr:spPr>
        <a:xfrm>
          <a:off x="9756322" y="435429"/>
          <a:ext cx="6563542" cy="262273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風車の仕様が複数の場合は、仕様ごとに</a:t>
          </a:r>
          <a:r>
            <a:rPr kumimoji="1" lang="en-US" altLang="ja-JP" sz="1000"/>
            <a:t>Sheet</a:t>
          </a:r>
          <a:r>
            <a:rPr kumimoji="1" lang="ja-JP" altLang="en-US" sz="1000"/>
            <a:t>を作成し、合計値の</a:t>
          </a:r>
          <a:r>
            <a:rPr kumimoji="1" lang="en-US" altLang="ja-JP" sz="1000"/>
            <a:t>Sheet</a:t>
          </a:r>
          <a:r>
            <a:rPr kumimoji="1" lang="ja-JP" altLang="en-US" sz="1000"/>
            <a:t>を１枚作成のこと</a:t>
          </a:r>
          <a:endParaRPr kumimoji="1" lang="en-US" altLang="ja-JP" sz="1000"/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風況データや</a:t>
          </a:r>
          <a:r>
            <a:rPr kumimoji="1" lang="ja-JP" altLang="en-US" sz="1000">
              <a:solidFill>
                <a:srgbClr val="FF0000"/>
              </a:solidFill>
            </a:rPr>
            <a:t>風況分析結果</a:t>
          </a:r>
          <a:r>
            <a:rPr kumimoji="1" lang="ja-JP" altLang="en-US" sz="1000"/>
            <a:t>がある場合は、別途添付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風速の気象データに基づく場合も別途添付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標高やナセル高さでの風速に変換する場合は、根拠数値も記載のこと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発電端や送電端電力量、各種損失率の想定根拠となる事業評価書等を別途添付</a:t>
          </a:r>
          <a:endParaRPr lang="ja-JP" altLang="ja-JP" sz="1000">
            <a:solidFill>
              <a:srgbClr val="FF0000"/>
            </a:solidFill>
            <a:effectLst/>
          </a:endParaRPr>
        </a:p>
        <a:p>
          <a:endParaRPr kumimoji="1" lang="en-US" altLang="ja-JP" sz="1000"/>
        </a:p>
        <a:p>
          <a:r>
            <a:rPr kumimoji="1" lang="en-US" altLang="ja-JP" sz="1000"/>
            <a:t>【</a:t>
          </a:r>
          <a:r>
            <a:rPr kumimoji="1" lang="ja-JP" altLang="en-US" sz="1000"/>
            <a:t>データ項目説明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①発電量は性能曲線（パワーカーブ）の基づいて計算のこと。性能曲線（パワーカーブ）のデータを添付のこと。</a:t>
          </a:r>
          <a:endParaRPr kumimoji="1" lang="en-US" altLang="ja-JP" sz="1000"/>
        </a:p>
        <a:p>
          <a:r>
            <a:rPr kumimoji="1" lang="ja-JP" altLang="en-US" sz="1000"/>
            <a:t>②風速データに基づくシミュレーションは、風車ごとに計算したデータを添付のこと</a:t>
          </a:r>
          <a:endParaRPr kumimoji="1" lang="en-US" altLang="ja-JP" sz="1000"/>
        </a:p>
        <a:p>
          <a:r>
            <a:rPr kumimoji="1" lang="ja-JP" altLang="en-US" sz="1000"/>
            <a:t>④風況観測地点と各風車配置から、シミュレーションソフトの計測誤差を試算したロス</a:t>
          </a:r>
          <a:endParaRPr kumimoji="1" lang="en-US" altLang="ja-JP" sz="1000"/>
        </a:p>
        <a:p>
          <a:r>
            <a:rPr kumimoji="1" lang="ja-JP" altLang="en-US" sz="1000"/>
            <a:t>⑤送電線や変圧器の電気抵抗によって消耗される電力ロス</a:t>
          </a:r>
          <a:endParaRPr kumimoji="1" lang="en-US" altLang="ja-JP" sz="1000"/>
        </a:p>
        <a:p>
          <a:r>
            <a:rPr kumimoji="1" lang="ja-JP" altLang="en-US" sz="1000"/>
            <a:t>⑥機器、システムの点検や修理によるロスを含む</a:t>
          </a:r>
          <a:endParaRPr kumimoji="1" lang="en-US" altLang="ja-JP" sz="1000"/>
        </a:p>
        <a:p>
          <a:r>
            <a:rPr kumimoji="1" lang="ja-JP" altLang="en-US" sz="1000"/>
            <a:t>⑨システム消費電力量：風力発電所を稼動させるのに必要な電力量</a:t>
          </a:r>
          <a:endParaRPr kumimoji="1" lang="en-US" altLang="ja-JP" sz="1000"/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15</xdr:col>
      <xdr:colOff>1047750</xdr:colOff>
      <xdr:row>63</xdr:row>
      <xdr:rowOff>244474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E927318-8BE5-474B-A8D5-B25B3F9D6F09}"/>
            </a:ext>
          </a:extLst>
        </xdr:cNvPr>
        <xdr:cNvSpPr/>
      </xdr:nvSpPr>
      <xdr:spPr>
        <a:xfrm>
          <a:off x="9258300" y="17843500"/>
          <a:ext cx="5048250" cy="542924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368119</xdr:colOff>
      <xdr:row>2</xdr:row>
      <xdr:rowOff>98698</xdr:rowOff>
    </xdr:from>
    <xdr:to>
      <xdr:col>16</xdr:col>
      <xdr:colOff>1844766</xdr:colOff>
      <xdr:row>13</xdr:row>
      <xdr:rowOff>99061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43266EB-1121-4213-88FD-5C8AFECD62C6}"/>
            </a:ext>
          </a:extLst>
        </xdr:cNvPr>
        <xdr:cNvSpPr txBox="1"/>
      </xdr:nvSpPr>
      <xdr:spPr>
        <a:xfrm>
          <a:off x="9457690" y="452484"/>
          <a:ext cx="6552112" cy="262654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風車の仕様が複数の場合は、仕様ごとに</a:t>
          </a:r>
          <a:r>
            <a:rPr kumimoji="1" lang="en-US" altLang="ja-JP" sz="1000"/>
            <a:t>Sheet</a:t>
          </a:r>
          <a:r>
            <a:rPr kumimoji="1" lang="ja-JP" altLang="en-US" sz="1000"/>
            <a:t>を作成し、合計値の</a:t>
          </a:r>
          <a:r>
            <a:rPr kumimoji="1" lang="en-US" altLang="ja-JP" sz="1000"/>
            <a:t>Sheet</a:t>
          </a:r>
          <a:r>
            <a:rPr kumimoji="1" lang="ja-JP" altLang="en-US" sz="1000"/>
            <a:t>を１枚作成のこと</a:t>
          </a:r>
          <a:endParaRPr kumimoji="1" lang="en-US" altLang="ja-JP" sz="1000"/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風況データや</a:t>
          </a:r>
          <a:r>
            <a:rPr kumimoji="1" lang="ja-JP" altLang="en-US" sz="1000">
              <a:solidFill>
                <a:srgbClr val="FF0000"/>
              </a:solidFill>
            </a:rPr>
            <a:t>風況分析結果</a:t>
          </a:r>
          <a:r>
            <a:rPr kumimoji="1" lang="ja-JP" altLang="en-US" sz="1000"/>
            <a:t>がある場合は、別途添付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風速の気象データに基づく場合も別途添付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標高やナセル高さでの風速に変換する場合は、根拠数値も記載のこと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発電端や送電端電力量、各種損失率の想定根拠となる事業評価書等を別途添付</a:t>
          </a:r>
          <a:endParaRPr lang="ja-JP" altLang="ja-JP" sz="1000">
            <a:solidFill>
              <a:srgbClr val="FF0000"/>
            </a:solidFill>
            <a:effectLst/>
          </a:endParaRPr>
        </a:p>
        <a:p>
          <a:endParaRPr kumimoji="1" lang="en-US" altLang="ja-JP" sz="1000"/>
        </a:p>
        <a:p>
          <a:r>
            <a:rPr kumimoji="1" lang="en-US" altLang="ja-JP" sz="1000"/>
            <a:t>【</a:t>
          </a:r>
          <a:r>
            <a:rPr kumimoji="1" lang="ja-JP" altLang="en-US" sz="1000"/>
            <a:t>データ項目説明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①発電量は性能曲線（パワーカーブ）の基づいて計算のこと。性能曲線（パワーカーブ）のデータを添付のこと。</a:t>
          </a:r>
          <a:endParaRPr kumimoji="1" lang="en-US" altLang="ja-JP" sz="1000"/>
        </a:p>
        <a:p>
          <a:r>
            <a:rPr kumimoji="1" lang="ja-JP" altLang="en-US" sz="1000"/>
            <a:t>②風速データに基づくシミュレーションは、風車ごとに計算したデータを添付のこと</a:t>
          </a:r>
          <a:endParaRPr kumimoji="1" lang="en-US" altLang="ja-JP" sz="1000"/>
        </a:p>
        <a:p>
          <a:r>
            <a:rPr kumimoji="1" lang="ja-JP" altLang="en-US" sz="1000"/>
            <a:t>④風況観測地点と各風車配置から、シミュレーションソフトの計測誤差を試算したロス</a:t>
          </a:r>
          <a:endParaRPr kumimoji="1" lang="en-US" altLang="ja-JP" sz="1000"/>
        </a:p>
        <a:p>
          <a:r>
            <a:rPr kumimoji="1" lang="ja-JP" altLang="en-US" sz="1000"/>
            <a:t>⑤送電線や変圧器の電気抵抗によって消耗される電力ロス</a:t>
          </a:r>
          <a:endParaRPr kumimoji="1" lang="en-US" altLang="ja-JP" sz="1000"/>
        </a:p>
        <a:p>
          <a:r>
            <a:rPr kumimoji="1" lang="ja-JP" altLang="en-US" sz="1000"/>
            <a:t>⑥機器、システムの点検や修理によるロスを含む</a:t>
          </a:r>
          <a:endParaRPr kumimoji="1" lang="en-US" altLang="ja-JP" sz="1000"/>
        </a:p>
        <a:p>
          <a:r>
            <a:rPr kumimoji="1" lang="ja-JP" altLang="en-US" sz="1000"/>
            <a:t>⑨システム消費電力量：風力発電所を稼動させるのに必要な電力量</a:t>
          </a:r>
          <a:endParaRPr kumimoji="1" lang="en-US" altLang="ja-JP" sz="1000"/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15</xdr:col>
      <xdr:colOff>1095375</xdr:colOff>
      <xdr:row>63</xdr:row>
      <xdr:rowOff>244474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7DC68D-04E0-4BF7-BBC6-E2873E5233C8}"/>
            </a:ext>
          </a:extLst>
        </xdr:cNvPr>
        <xdr:cNvSpPr/>
      </xdr:nvSpPr>
      <xdr:spPr>
        <a:xfrm>
          <a:off x="9255125" y="17869958"/>
          <a:ext cx="5085292" cy="540808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5"/>
  <sheetViews>
    <sheetView tabSelected="1" view="pageBreakPreview" zoomScaleNormal="70" zoomScaleSheetLayoutView="100" zoomScalePageLayoutView="85" workbookViewId="0"/>
  </sheetViews>
  <sheetFormatPr defaultRowHeight="13.5" x14ac:dyDescent="0.15"/>
  <cols>
    <col min="1" max="1" width="2" style="2" customWidth="1"/>
    <col min="2" max="2" width="36.625" style="2" customWidth="1"/>
    <col min="3" max="3" width="19.5" style="2" customWidth="1"/>
    <col min="4" max="14" width="10.625" style="2" customWidth="1"/>
    <col min="15" max="15" width="14.75" style="2" customWidth="1"/>
    <col min="16" max="16" width="16.5" style="2" customWidth="1"/>
    <col min="17" max="17" width="39.25" style="2" customWidth="1"/>
    <col min="18" max="18" width="2.75" style="2" customWidth="1"/>
    <col min="19" max="16384" width="9" style="2"/>
  </cols>
  <sheetData>
    <row r="2" spans="2:18" ht="18.75" x14ac:dyDescent="0.15">
      <c r="B2" s="103" t="s">
        <v>95</v>
      </c>
    </row>
    <row r="4" spans="2:18" ht="19.149999999999999" customHeight="1" x14ac:dyDescent="0.15">
      <c r="B4" s="3" t="s">
        <v>1</v>
      </c>
      <c r="C4" s="4"/>
      <c r="D4" s="4"/>
      <c r="E4" s="4"/>
      <c r="F4" s="4"/>
      <c r="G4" s="4"/>
      <c r="H4" s="4"/>
      <c r="I4" s="4"/>
      <c r="J4" s="4"/>
      <c r="K4" s="5"/>
      <c r="L4" s="6"/>
      <c r="M4" s="6"/>
      <c r="N4" s="6"/>
    </row>
    <row r="5" spans="2:18" ht="19.149999999999999" customHeight="1" x14ac:dyDescent="0.15">
      <c r="B5" s="7" t="s">
        <v>0</v>
      </c>
      <c r="C5" s="3" t="s">
        <v>2</v>
      </c>
      <c r="D5" s="4"/>
      <c r="E5" s="8"/>
      <c r="F5" s="8"/>
      <c r="G5" s="8"/>
      <c r="H5" s="8"/>
      <c r="I5" s="8"/>
      <c r="J5" s="8"/>
      <c r="K5" s="9"/>
      <c r="L5" s="6"/>
      <c r="M5" s="6"/>
    </row>
    <row r="6" spans="2:18" ht="19.149999999999999" customHeight="1" x14ac:dyDescent="0.15">
      <c r="B6" s="10"/>
      <c r="C6" s="3" t="s">
        <v>3</v>
      </c>
      <c r="D6" s="11" t="s">
        <v>34</v>
      </c>
      <c r="E6" s="12"/>
      <c r="F6" s="13"/>
      <c r="G6" s="14" t="s">
        <v>4</v>
      </c>
      <c r="H6" s="11" t="s">
        <v>35</v>
      </c>
      <c r="I6" s="12"/>
      <c r="J6" s="13"/>
      <c r="K6" s="9"/>
      <c r="L6" s="6"/>
      <c r="M6" s="6"/>
    </row>
    <row r="7" spans="2:18" ht="19.149999999999999" customHeight="1" x14ac:dyDescent="0.15">
      <c r="B7" s="15"/>
      <c r="C7" s="3" t="s">
        <v>23</v>
      </c>
      <c r="D7" s="16">
        <v>1200</v>
      </c>
      <c r="E7" s="16"/>
      <c r="F7" s="16"/>
      <c r="G7" s="17" t="s">
        <v>24</v>
      </c>
      <c r="H7" s="18"/>
      <c r="I7" s="18"/>
      <c r="J7" s="19"/>
      <c r="K7" s="9"/>
      <c r="L7" s="6"/>
      <c r="M7" s="6"/>
      <c r="N7" s="6"/>
    </row>
    <row r="8" spans="2:18" ht="19.149999999999999" customHeight="1" x14ac:dyDescent="0.15">
      <c r="B8" s="20"/>
      <c r="C8" s="20"/>
      <c r="D8" s="20"/>
      <c r="E8" s="20"/>
      <c r="F8" s="20"/>
      <c r="G8" s="21"/>
      <c r="H8" s="22"/>
      <c r="I8" s="20"/>
      <c r="J8" s="23"/>
      <c r="K8" s="24"/>
      <c r="L8" s="25"/>
      <c r="M8" s="20"/>
      <c r="N8" s="20"/>
    </row>
    <row r="9" spans="2:18" ht="19.149999999999999" customHeight="1" x14ac:dyDescent="0.15">
      <c r="B9" s="26" t="s">
        <v>30</v>
      </c>
      <c r="C9" s="26"/>
      <c r="D9" s="27" t="s">
        <v>31</v>
      </c>
      <c r="E9" s="28"/>
      <c r="K9" s="29"/>
      <c r="L9" s="25"/>
      <c r="M9" s="20"/>
      <c r="N9" s="20"/>
      <c r="R9" s="30"/>
    </row>
    <row r="10" spans="2:18" ht="19.149999999999999" customHeight="1" x14ac:dyDescent="0.15">
      <c r="B10" s="26" t="s">
        <v>32</v>
      </c>
      <c r="C10" s="26"/>
      <c r="D10" s="31" t="s">
        <v>33</v>
      </c>
      <c r="E10" s="32"/>
      <c r="G10" s="33"/>
      <c r="K10" s="29"/>
      <c r="L10" s="25"/>
      <c r="M10" s="20"/>
      <c r="N10" s="20"/>
      <c r="R10" s="30"/>
    </row>
    <row r="11" spans="2:18" ht="19.149999999999999" customHeight="1" x14ac:dyDescent="0.15">
      <c r="B11" s="17" t="s">
        <v>38</v>
      </c>
      <c r="C11" s="19"/>
      <c r="D11" s="34">
        <v>50</v>
      </c>
      <c r="E11" s="34"/>
      <c r="F11" s="20" t="s">
        <v>37</v>
      </c>
      <c r="L11" s="20"/>
      <c r="M11" s="20"/>
      <c r="N11" s="20"/>
    </row>
    <row r="12" spans="2:18" ht="19.149999999999999" customHeight="1" x14ac:dyDescent="0.15">
      <c r="B12" s="35" t="s">
        <v>39</v>
      </c>
      <c r="C12" s="36"/>
      <c r="D12" s="37">
        <v>70</v>
      </c>
      <c r="E12" s="37"/>
      <c r="F12" s="20" t="s">
        <v>37</v>
      </c>
      <c r="L12" s="20"/>
      <c r="M12" s="20"/>
      <c r="N12" s="20"/>
    </row>
    <row r="13" spans="2:18" ht="19.149999999999999" customHeight="1" x14ac:dyDescent="0.15">
      <c r="B13" s="17" t="s">
        <v>40</v>
      </c>
      <c r="C13" s="19"/>
      <c r="D13" s="38">
        <v>2000</v>
      </c>
      <c r="E13" s="38"/>
      <c r="F13" s="20" t="s">
        <v>41</v>
      </c>
      <c r="L13" s="20"/>
      <c r="M13" s="20"/>
      <c r="N13" s="20"/>
    </row>
    <row r="14" spans="2:18" ht="19.149999999999999" customHeight="1" x14ac:dyDescent="0.15">
      <c r="B14" s="39" t="s">
        <v>42</v>
      </c>
      <c r="C14" s="40"/>
      <c r="D14" s="38">
        <v>20</v>
      </c>
      <c r="E14" s="38"/>
      <c r="F14" s="20" t="s">
        <v>43</v>
      </c>
      <c r="H14" s="20"/>
      <c r="I14" s="20"/>
      <c r="J14" s="20"/>
      <c r="K14" s="20"/>
      <c r="L14" s="20"/>
      <c r="M14" s="20"/>
      <c r="N14" s="20"/>
    </row>
    <row r="15" spans="2:18" ht="19.149999999999999" customHeight="1" x14ac:dyDescent="0.15">
      <c r="B15" s="39" t="s">
        <v>44</v>
      </c>
      <c r="C15" s="40"/>
      <c r="D15" s="38">
        <v>40000</v>
      </c>
      <c r="E15" s="38"/>
      <c r="F15" s="20" t="s">
        <v>45</v>
      </c>
      <c r="H15" s="20"/>
      <c r="I15" s="20"/>
      <c r="J15" s="20"/>
      <c r="K15" s="20"/>
      <c r="L15" s="20"/>
      <c r="M15" s="20"/>
      <c r="N15" s="20"/>
      <c r="O15" s="41"/>
      <c r="P15" s="42" t="s">
        <v>22</v>
      </c>
    </row>
    <row r="16" spans="2:18" ht="19.149999999999999" customHeight="1" x14ac:dyDescent="0.15">
      <c r="B16" s="43" t="s">
        <v>97</v>
      </c>
      <c r="C16" s="44"/>
      <c r="D16" s="45">
        <v>40000</v>
      </c>
      <c r="E16" s="46"/>
      <c r="F16" s="20" t="s">
        <v>45</v>
      </c>
      <c r="H16" s="20"/>
      <c r="I16" s="20"/>
      <c r="J16" s="20"/>
      <c r="K16" s="20"/>
      <c r="L16" s="20"/>
      <c r="M16" s="20"/>
      <c r="N16" s="20"/>
      <c r="O16" s="41"/>
      <c r="P16" s="42"/>
    </row>
    <row r="17" spans="2:18" ht="19.149999999999999" customHeight="1" x14ac:dyDescent="0.15">
      <c r="B17" s="39" t="s">
        <v>59</v>
      </c>
      <c r="C17" s="40"/>
      <c r="D17" s="93">
        <f>ROUND((P30/(D13*D14*24*365)),4)</f>
        <v>0.3382</v>
      </c>
      <c r="E17" s="93"/>
      <c r="G17" s="20"/>
      <c r="I17" s="20"/>
      <c r="J17" s="20"/>
      <c r="K17" s="20"/>
      <c r="L17" s="20"/>
      <c r="M17" s="20"/>
      <c r="N17" s="20"/>
      <c r="O17" s="94"/>
      <c r="P17" s="47" t="s">
        <v>36</v>
      </c>
      <c r="R17" s="48"/>
    </row>
    <row r="18" spans="2:18" x14ac:dyDescent="0.15">
      <c r="B18" s="20"/>
      <c r="C18" s="20"/>
      <c r="D18" s="20"/>
      <c r="E18" s="20"/>
      <c r="F18" s="20"/>
      <c r="G18" s="21"/>
      <c r="H18" s="22"/>
      <c r="I18" s="20"/>
      <c r="J18" s="49"/>
      <c r="K18" s="50"/>
      <c r="L18" s="25"/>
      <c r="M18" s="20"/>
      <c r="N18" s="20"/>
    </row>
    <row r="19" spans="2:18" x14ac:dyDescent="0.15">
      <c r="B19" s="51" t="s">
        <v>60</v>
      </c>
      <c r="C19" s="52"/>
      <c r="D19" s="53" t="s">
        <v>5</v>
      </c>
      <c r="E19" s="53" t="s">
        <v>6</v>
      </c>
      <c r="F19" s="53" t="s">
        <v>7</v>
      </c>
      <c r="G19" s="53" t="s">
        <v>8</v>
      </c>
      <c r="H19" s="53" t="s">
        <v>9</v>
      </c>
      <c r="I19" s="53" t="s">
        <v>10</v>
      </c>
      <c r="J19" s="53" t="s">
        <v>11</v>
      </c>
      <c r="K19" s="53" t="s">
        <v>12</v>
      </c>
      <c r="L19" s="53" t="s">
        <v>13</v>
      </c>
      <c r="M19" s="53" t="s">
        <v>14</v>
      </c>
      <c r="N19" s="53" t="s">
        <v>15</v>
      </c>
      <c r="O19" s="53" t="s">
        <v>16</v>
      </c>
      <c r="P19" s="14" t="s">
        <v>25</v>
      </c>
      <c r="Q19" s="14" t="s">
        <v>52</v>
      </c>
    </row>
    <row r="20" spans="2:18" ht="34.15" customHeight="1" x14ac:dyDescent="0.15">
      <c r="B20" s="54" t="s">
        <v>62</v>
      </c>
      <c r="C20" s="55"/>
      <c r="D20" s="56">
        <v>31</v>
      </c>
      <c r="E20" s="56">
        <v>28</v>
      </c>
      <c r="F20" s="56">
        <v>31</v>
      </c>
      <c r="G20" s="56">
        <v>30</v>
      </c>
      <c r="H20" s="56">
        <v>31</v>
      </c>
      <c r="I20" s="56">
        <v>30</v>
      </c>
      <c r="J20" s="57">
        <f>31-5</f>
        <v>26</v>
      </c>
      <c r="K20" s="56">
        <v>31</v>
      </c>
      <c r="L20" s="56">
        <v>30</v>
      </c>
      <c r="M20" s="56">
        <v>31</v>
      </c>
      <c r="N20" s="56">
        <v>30</v>
      </c>
      <c r="O20" s="56">
        <v>31</v>
      </c>
      <c r="P20" s="95">
        <f>SUM(D20:O20)</f>
        <v>360</v>
      </c>
      <c r="Q20" s="58" t="s">
        <v>98</v>
      </c>
    </row>
    <row r="21" spans="2:18" ht="34.15" customHeight="1" x14ac:dyDescent="0.15">
      <c r="B21" s="54" t="s">
        <v>65</v>
      </c>
      <c r="C21" s="59"/>
      <c r="D21" s="60">
        <v>7</v>
      </c>
      <c r="E21" s="60">
        <v>7</v>
      </c>
      <c r="F21" s="60">
        <v>7.2</v>
      </c>
      <c r="G21" s="60">
        <v>7.5</v>
      </c>
      <c r="H21" s="60">
        <v>7.2</v>
      </c>
      <c r="I21" s="60">
        <v>6.8</v>
      </c>
      <c r="J21" s="60">
        <v>6.8</v>
      </c>
      <c r="K21" s="60">
        <v>6.5</v>
      </c>
      <c r="L21" s="60">
        <v>7</v>
      </c>
      <c r="M21" s="60">
        <v>7.2</v>
      </c>
      <c r="N21" s="60">
        <v>7.3</v>
      </c>
      <c r="O21" s="60">
        <v>7.1</v>
      </c>
      <c r="P21" s="61"/>
      <c r="Q21" s="62" t="s">
        <v>90</v>
      </c>
      <c r="R21" s="63"/>
    </row>
    <row r="22" spans="2:18" ht="34.15" customHeight="1" x14ac:dyDescent="0.15">
      <c r="B22" s="54" t="s">
        <v>66</v>
      </c>
      <c r="C22" s="59"/>
      <c r="D22" s="64">
        <v>12512260</v>
      </c>
      <c r="E22" s="64">
        <v>11301380</v>
      </c>
      <c r="F22" s="64">
        <v>12869750</v>
      </c>
      <c r="G22" s="64">
        <v>13405980</v>
      </c>
      <c r="H22" s="64">
        <v>12868600</v>
      </c>
      <c r="I22" s="64">
        <v>11976020</v>
      </c>
      <c r="J22" s="64">
        <v>12375200</v>
      </c>
      <c r="K22" s="64">
        <v>11829230</v>
      </c>
      <c r="L22" s="64">
        <v>12328240</v>
      </c>
      <c r="M22" s="64">
        <v>13103170</v>
      </c>
      <c r="N22" s="64">
        <v>12856610</v>
      </c>
      <c r="O22" s="64">
        <v>12921180</v>
      </c>
      <c r="P22" s="96">
        <f>SUM(D22:O22)</f>
        <v>150347620</v>
      </c>
      <c r="Q22" s="62" t="s">
        <v>61</v>
      </c>
      <c r="R22" s="63"/>
    </row>
    <row r="23" spans="2:18" ht="34.15" customHeight="1" x14ac:dyDescent="0.15">
      <c r="B23" s="54" t="s">
        <v>67</v>
      </c>
      <c r="C23" s="59"/>
      <c r="D23" s="60">
        <v>6.9</v>
      </c>
      <c r="E23" s="60">
        <v>6.9</v>
      </c>
      <c r="F23" s="60">
        <v>7.1</v>
      </c>
      <c r="G23" s="60">
        <v>7.3</v>
      </c>
      <c r="H23" s="60">
        <v>7.1</v>
      </c>
      <c r="I23" s="60">
        <v>6.7</v>
      </c>
      <c r="J23" s="60">
        <v>6.7</v>
      </c>
      <c r="K23" s="60">
        <v>6.4</v>
      </c>
      <c r="L23" s="60">
        <v>6.9</v>
      </c>
      <c r="M23" s="60">
        <v>7</v>
      </c>
      <c r="N23" s="60">
        <v>7.1</v>
      </c>
      <c r="O23" s="60">
        <v>7</v>
      </c>
      <c r="P23" s="61"/>
      <c r="Q23" s="62" t="s">
        <v>90</v>
      </c>
      <c r="R23" s="63"/>
    </row>
    <row r="24" spans="2:18" ht="34.15" customHeight="1" x14ac:dyDescent="0.15">
      <c r="B24" s="54" t="s">
        <v>68</v>
      </c>
      <c r="C24" s="59"/>
      <c r="D24" s="64">
        <v>12199453</v>
      </c>
      <c r="E24" s="64">
        <v>11030147</v>
      </c>
      <c r="F24" s="64">
        <v>12483660</v>
      </c>
      <c r="G24" s="64">
        <v>13030612</v>
      </c>
      <c r="H24" s="64">
        <v>12328120</v>
      </c>
      <c r="I24" s="64">
        <v>11353267</v>
      </c>
      <c r="J24" s="64">
        <v>11768815</v>
      </c>
      <c r="K24" s="64">
        <v>11261427</v>
      </c>
      <c r="L24" s="64">
        <v>11773469</v>
      </c>
      <c r="M24" s="64">
        <v>12474218</v>
      </c>
      <c r="N24" s="64">
        <v>12511072</v>
      </c>
      <c r="O24" s="64">
        <v>12603056</v>
      </c>
      <c r="P24" s="97">
        <f>SUM(D24:O24)</f>
        <v>144817316</v>
      </c>
      <c r="Q24" s="62"/>
      <c r="R24" s="63"/>
    </row>
    <row r="25" spans="2:18" ht="34.15" customHeight="1" x14ac:dyDescent="0.15">
      <c r="B25" s="54" t="s">
        <v>73</v>
      </c>
      <c r="C25" s="59"/>
      <c r="D25" s="98">
        <f>ROUND((1-D24/D22),4)</f>
        <v>2.5000000000000001E-2</v>
      </c>
      <c r="E25" s="98">
        <f t="shared" ref="E25:N25" si="0">ROUND((1-E24/E22),4)</f>
        <v>2.4E-2</v>
      </c>
      <c r="F25" s="98">
        <f t="shared" si="0"/>
        <v>0.03</v>
      </c>
      <c r="G25" s="98">
        <f t="shared" si="0"/>
        <v>2.8000000000000001E-2</v>
      </c>
      <c r="H25" s="98">
        <f t="shared" si="0"/>
        <v>4.2000000000000003E-2</v>
      </c>
      <c r="I25" s="98">
        <f t="shared" si="0"/>
        <v>5.1999999999999998E-2</v>
      </c>
      <c r="J25" s="98">
        <f t="shared" si="0"/>
        <v>4.9000000000000002E-2</v>
      </c>
      <c r="K25" s="98">
        <f t="shared" si="0"/>
        <v>4.8000000000000001E-2</v>
      </c>
      <c r="L25" s="98">
        <f t="shared" si="0"/>
        <v>4.4999999999999998E-2</v>
      </c>
      <c r="M25" s="98">
        <f t="shared" si="0"/>
        <v>4.8000000000000001E-2</v>
      </c>
      <c r="N25" s="98">
        <f t="shared" si="0"/>
        <v>2.69E-2</v>
      </c>
      <c r="O25" s="98">
        <f>ROUND((1-O24/O22),4)</f>
        <v>2.46E-2</v>
      </c>
      <c r="P25" s="99">
        <f>ROUND((1-P24/P22),4)</f>
        <v>3.6799999999999999E-2</v>
      </c>
      <c r="Q25" s="62"/>
      <c r="R25" s="63"/>
    </row>
    <row r="26" spans="2:18" ht="34.15" customHeight="1" x14ac:dyDescent="0.15">
      <c r="B26" s="54" t="s">
        <v>53</v>
      </c>
      <c r="C26" s="59"/>
      <c r="D26" s="65">
        <v>4.4999999999999998E-2</v>
      </c>
      <c r="E26" s="65">
        <v>4.4999999999999998E-2</v>
      </c>
      <c r="F26" s="65">
        <v>4.4999999999999998E-2</v>
      </c>
      <c r="G26" s="65">
        <v>4.4999999999999998E-2</v>
      </c>
      <c r="H26" s="65">
        <v>4.4999999999999998E-2</v>
      </c>
      <c r="I26" s="65">
        <v>4.4999999999999998E-2</v>
      </c>
      <c r="J26" s="65">
        <v>4.4999999999999998E-2</v>
      </c>
      <c r="K26" s="65">
        <v>4.4999999999999998E-2</v>
      </c>
      <c r="L26" s="65">
        <v>4.4999999999999998E-2</v>
      </c>
      <c r="M26" s="65">
        <v>4.4999999999999998E-2</v>
      </c>
      <c r="N26" s="65">
        <v>4.4999999999999998E-2</v>
      </c>
      <c r="O26" s="65">
        <v>4.4999999999999998E-2</v>
      </c>
      <c r="P26" s="66"/>
      <c r="Q26" s="62"/>
      <c r="R26" s="63"/>
    </row>
    <row r="27" spans="2:18" ht="34.15" customHeight="1" x14ac:dyDescent="0.15">
      <c r="B27" s="54" t="s">
        <v>54</v>
      </c>
      <c r="C27" s="59"/>
      <c r="D27" s="65">
        <v>0.05</v>
      </c>
      <c r="E27" s="65">
        <v>0.05</v>
      </c>
      <c r="F27" s="65">
        <v>0.05</v>
      </c>
      <c r="G27" s="65">
        <v>0.05</v>
      </c>
      <c r="H27" s="65">
        <v>0.05</v>
      </c>
      <c r="I27" s="65">
        <v>0.05</v>
      </c>
      <c r="J27" s="65">
        <v>0.05</v>
      </c>
      <c r="K27" s="65">
        <v>0.05</v>
      </c>
      <c r="L27" s="65">
        <v>0.05</v>
      </c>
      <c r="M27" s="65">
        <v>0.05</v>
      </c>
      <c r="N27" s="65">
        <v>0.05</v>
      </c>
      <c r="O27" s="65">
        <v>0.05</v>
      </c>
      <c r="P27" s="61"/>
      <c r="Q27" s="62"/>
      <c r="R27" s="63"/>
    </row>
    <row r="28" spans="2:18" ht="34.15" customHeight="1" x14ac:dyDescent="0.15">
      <c r="B28" s="54" t="s">
        <v>55</v>
      </c>
      <c r="C28" s="59"/>
      <c r="D28" s="65">
        <v>0.08</v>
      </c>
      <c r="E28" s="65">
        <v>0.08</v>
      </c>
      <c r="F28" s="65">
        <v>0.08</v>
      </c>
      <c r="G28" s="65">
        <v>0.08</v>
      </c>
      <c r="H28" s="65">
        <v>0.08</v>
      </c>
      <c r="I28" s="65">
        <v>0.08</v>
      </c>
      <c r="J28" s="65">
        <v>0.08</v>
      </c>
      <c r="K28" s="65">
        <v>0.08</v>
      </c>
      <c r="L28" s="65">
        <v>0.08</v>
      </c>
      <c r="M28" s="65">
        <v>0.08</v>
      </c>
      <c r="N28" s="65">
        <v>0.08</v>
      </c>
      <c r="O28" s="65">
        <v>0.08</v>
      </c>
      <c r="P28" s="61"/>
      <c r="Q28" s="62"/>
      <c r="R28" s="63"/>
    </row>
    <row r="29" spans="2:18" ht="34.15" customHeight="1" x14ac:dyDescent="0.15">
      <c r="B29" s="54" t="s">
        <v>56</v>
      </c>
      <c r="C29" s="59"/>
      <c r="D29" s="98">
        <f>SUM(D25:D28)</f>
        <v>0.2</v>
      </c>
      <c r="E29" s="98">
        <f t="shared" ref="E29:O29" si="1">SUM(E25:E28)</f>
        <v>0.19900000000000001</v>
      </c>
      <c r="F29" s="98">
        <f t="shared" si="1"/>
        <v>0.20500000000000002</v>
      </c>
      <c r="G29" s="98">
        <f t="shared" si="1"/>
        <v>0.20300000000000001</v>
      </c>
      <c r="H29" s="98">
        <f t="shared" si="1"/>
        <v>0.21700000000000003</v>
      </c>
      <c r="I29" s="98">
        <f t="shared" si="1"/>
        <v>0.22700000000000004</v>
      </c>
      <c r="J29" s="98">
        <f t="shared" si="1"/>
        <v>0.22400000000000003</v>
      </c>
      <c r="K29" s="98">
        <f t="shared" si="1"/>
        <v>0.22300000000000003</v>
      </c>
      <c r="L29" s="98">
        <f t="shared" si="1"/>
        <v>0.22000000000000003</v>
      </c>
      <c r="M29" s="98">
        <f t="shared" si="1"/>
        <v>0.22300000000000003</v>
      </c>
      <c r="N29" s="98">
        <f t="shared" si="1"/>
        <v>0.2019</v>
      </c>
      <c r="O29" s="98">
        <f t="shared" si="1"/>
        <v>0.1996</v>
      </c>
      <c r="P29" s="61"/>
      <c r="Q29" s="62"/>
      <c r="R29" s="63"/>
    </row>
    <row r="30" spans="2:18" ht="34.15" customHeight="1" x14ac:dyDescent="0.15">
      <c r="B30" s="54" t="s">
        <v>70</v>
      </c>
      <c r="C30" s="59"/>
      <c r="D30" s="100">
        <f>ROUND((D22*(1-D29)),0)</f>
        <v>10009808</v>
      </c>
      <c r="E30" s="100">
        <f t="shared" ref="E30:O30" si="2">ROUND((E22*(1-E29)),0)</f>
        <v>9052405</v>
      </c>
      <c r="F30" s="100">
        <f t="shared" si="2"/>
        <v>10231451</v>
      </c>
      <c r="G30" s="100">
        <f t="shared" si="2"/>
        <v>10684566</v>
      </c>
      <c r="H30" s="100">
        <f t="shared" si="2"/>
        <v>10076114</v>
      </c>
      <c r="I30" s="100">
        <f t="shared" si="2"/>
        <v>9257463</v>
      </c>
      <c r="J30" s="100">
        <f t="shared" si="2"/>
        <v>9603155</v>
      </c>
      <c r="K30" s="100">
        <f t="shared" si="2"/>
        <v>9191312</v>
      </c>
      <c r="L30" s="100">
        <f t="shared" si="2"/>
        <v>9616027</v>
      </c>
      <c r="M30" s="100">
        <f t="shared" si="2"/>
        <v>10181163</v>
      </c>
      <c r="N30" s="100">
        <f t="shared" si="2"/>
        <v>10260860</v>
      </c>
      <c r="O30" s="100">
        <f t="shared" si="2"/>
        <v>10342112</v>
      </c>
      <c r="P30" s="100">
        <f>SUM(D30:O30)</f>
        <v>118506436</v>
      </c>
      <c r="Q30" s="62"/>
      <c r="R30" s="63"/>
    </row>
    <row r="31" spans="2:18" ht="34.15" customHeight="1" x14ac:dyDescent="0.15">
      <c r="B31" s="54" t="s">
        <v>57</v>
      </c>
      <c r="C31" s="59"/>
      <c r="D31" s="64">
        <v>6054</v>
      </c>
      <c r="E31" s="64">
        <v>6054</v>
      </c>
      <c r="F31" s="64">
        <v>6054</v>
      </c>
      <c r="G31" s="64">
        <v>6054</v>
      </c>
      <c r="H31" s="64">
        <v>6054</v>
      </c>
      <c r="I31" s="64">
        <v>6054</v>
      </c>
      <c r="J31" s="64">
        <v>6054</v>
      </c>
      <c r="K31" s="64">
        <v>6054</v>
      </c>
      <c r="L31" s="64">
        <v>6054</v>
      </c>
      <c r="M31" s="64">
        <v>6054</v>
      </c>
      <c r="N31" s="64">
        <v>6054</v>
      </c>
      <c r="O31" s="64">
        <v>6054</v>
      </c>
      <c r="P31" s="67"/>
      <c r="Q31" s="68"/>
      <c r="R31" s="63"/>
    </row>
    <row r="32" spans="2:18" ht="34.15" customHeight="1" x14ac:dyDescent="0.15">
      <c r="B32" s="54" t="s">
        <v>58</v>
      </c>
      <c r="C32" s="59"/>
      <c r="D32" s="100">
        <f>D31*D20</f>
        <v>187674</v>
      </c>
      <c r="E32" s="100">
        <f t="shared" ref="E32:O32" si="3">E31*E20</f>
        <v>169512</v>
      </c>
      <c r="F32" s="100">
        <f t="shared" si="3"/>
        <v>187674</v>
      </c>
      <c r="G32" s="100">
        <f t="shared" si="3"/>
        <v>181620</v>
      </c>
      <c r="H32" s="100">
        <f t="shared" si="3"/>
        <v>187674</v>
      </c>
      <c r="I32" s="100">
        <f t="shared" si="3"/>
        <v>181620</v>
      </c>
      <c r="J32" s="100">
        <f t="shared" si="3"/>
        <v>157404</v>
      </c>
      <c r="K32" s="100">
        <f t="shared" si="3"/>
        <v>187674</v>
      </c>
      <c r="L32" s="100">
        <f t="shared" si="3"/>
        <v>181620</v>
      </c>
      <c r="M32" s="100">
        <f t="shared" si="3"/>
        <v>187674</v>
      </c>
      <c r="N32" s="100">
        <f t="shared" si="3"/>
        <v>181620</v>
      </c>
      <c r="O32" s="100">
        <f t="shared" si="3"/>
        <v>187674</v>
      </c>
      <c r="P32" s="100">
        <f>SUM(D32:O32)</f>
        <v>2179440</v>
      </c>
      <c r="Q32" s="68"/>
      <c r="R32" s="69"/>
    </row>
    <row r="33" spans="2:18" ht="34.15" customHeight="1" x14ac:dyDescent="0.15">
      <c r="B33" s="54" t="s">
        <v>74</v>
      </c>
      <c r="C33" s="59"/>
      <c r="D33" s="100">
        <f>D30-D32</f>
        <v>9822134</v>
      </c>
      <c r="E33" s="100">
        <f t="shared" ref="E33:O33" si="4">E30-E32</f>
        <v>8882893</v>
      </c>
      <c r="F33" s="100">
        <f t="shared" si="4"/>
        <v>10043777</v>
      </c>
      <c r="G33" s="100">
        <f t="shared" si="4"/>
        <v>10502946</v>
      </c>
      <c r="H33" s="100">
        <f t="shared" si="4"/>
        <v>9888440</v>
      </c>
      <c r="I33" s="100">
        <f t="shared" si="4"/>
        <v>9075843</v>
      </c>
      <c r="J33" s="100">
        <f t="shared" si="4"/>
        <v>9445751</v>
      </c>
      <c r="K33" s="100">
        <f t="shared" si="4"/>
        <v>9003638</v>
      </c>
      <c r="L33" s="100">
        <f t="shared" si="4"/>
        <v>9434407</v>
      </c>
      <c r="M33" s="100">
        <f t="shared" si="4"/>
        <v>9993489</v>
      </c>
      <c r="N33" s="100">
        <f t="shared" si="4"/>
        <v>10079240</v>
      </c>
      <c r="O33" s="100">
        <f t="shared" si="4"/>
        <v>10154438</v>
      </c>
      <c r="P33" s="100">
        <f>SUM(D33:O33)</f>
        <v>116326996</v>
      </c>
      <c r="Q33" s="68"/>
      <c r="R33" s="69"/>
    </row>
    <row r="34" spans="2:18" ht="34.15" customHeight="1" x14ac:dyDescent="0.15">
      <c r="B34" s="70" t="s">
        <v>75</v>
      </c>
      <c r="C34" s="71"/>
      <c r="D34" s="101">
        <f>SUM(D33:O33)</f>
        <v>116326996</v>
      </c>
      <c r="E34" s="101"/>
      <c r="F34" s="20" t="s">
        <v>17</v>
      </c>
      <c r="G34" s="20"/>
      <c r="H34" s="20"/>
      <c r="I34" s="20"/>
      <c r="J34" s="20"/>
      <c r="K34" s="20"/>
      <c r="L34" s="20"/>
      <c r="M34" s="20"/>
      <c r="N34" s="20"/>
      <c r="O34" s="20"/>
    </row>
    <row r="35" spans="2:18" ht="15.6" customHeight="1" x14ac:dyDescent="0.15">
      <c r="B35" s="72"/>
      <c r="C35" s="72"/>
      <c r="D35" s="73"/>
      <c r="E35" s="73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8" ht="23.45" customHeight="1" x14ac:dyDescent="0.15">
      <c r="B36" s="1" t="s">
        <v>27</v>
      </c>
      <c r="C36" s="1"/>
      <c r="D36" s="73"/>
      <c r="E36" s="73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8" ht="23.45" customHeight="1" x14ac:dyDescent="0.15">
      <c r="B37" s="74" t="s">
        <v>29</v>
      </c>
      <c r="C37" s="74"/>
      <c r="D37" s="75">
        <v>1752000</v>
      </c>
      <c r="E37" s="75"/>
      <c r="F37" s="76" t="s">
        <v>28</v>
      </c>
      <c r="G37" s="77"/>
      <c r="H37" s="30" t="s">
        <v>64</v>
      </c>
      <c r="J37" s="20"/>
      <c r="K37" s="20"/>
      <c r="L37" s="20"/>
      <c r="M37" s="20"/>
      <c r="N37" s="20"/>
      <c r="O37" s="20"/>
      <c r="P37" s="20"/>
      <c r="Q37" s="20"/>
    </row>
    <row r="38" spans="2:18" ht="12" customHeight="1" x14ac:dyDescent="0.15">
      <c r="B38" s="78"/>
      <c r="C38" s="78"/>
      <c r="D38" s="79"/>
      <c r="E38" s="79"/>
      <c r="F38" s="77"/>
      <c r="G38" s="77"/>
      <c r="H38" s="20"/>
      <c r="I38" s="20"/>
      <c r="J38" s="20"/>
      <c r="K38" s="20"/>
      <c r="L38" s="20"/>
      <c r="M38" s="20"/>
      <c r="N38" s="20"/>
      <c r="O38" s="20"/>
    </row>
    <row r="39" spans="2:18" ht="23.45" customHeight="1" x14ac:dyDescent="0.15">
      <c r="B39" s="8" t="s">
        <v>76</v>
      </c>
      <c r="C39" s="8"/>
      <c r="D39" s="80">
        <v>0.6</v>
      </c>
      <c r="E39" s="80"/>
      <c r="F39" s="77" t="s">
        <v>18</v>
      </c>
      <c r="G39" s="77"/>
      <c r="H39" s="81" t="s">
        <v>78</v>
      </c>
      <c r="I39" s="82"/>
      <c r="J39" s="83" t="s">
        <v>79</v>
      </c>
      <c r="K39" s="84"/>
      <c r="L39" s="84"/>
      <c r="M39" s="84"/>
      <c r="N39" s="85"/>
      <c r="P39" s="20"/>
      <c r="Q39" s="20"/>
      <c r="R39" s="86"/>
    </row>
    <row r="40" spans="2:18" ht="23.45" customHeight="1" x14ac:dyDescent="0.15">
      <c r="B40" s="8" t="s">
        <v>77</v>
      </c>
      <c r="C40" s="8"/>
      <c r="D40" s="80">
        <v>0.96</v>
      </c>
      <c r="E40" s="80"/>
      <c r="F40" s="77" t="s">
        <v>18</v>
      </c>
      <c r="G40" s="77"/>
      <c r="H40" s="81" t="s">
        <v>78</v>
      </c>
      <c r="I40" s="82"/>
      <c r="J40" s="83" t="s">
        <v>80</v>
      </c>
      <c r="K40" s="84"/>
      <c r="L40" s="84"/>
      <c r="M40" s="84"/>
      <c r="N40" s="85"/>
      <c r="P40" s="20"/>
      <c r="Q40" s="20"/>
      <c r="R40" s="86"/>
    </row>
    <row r="41" spans="2:18" ht="12" customHeight="1" x14ac:dyDescent="0.15">
      <c r="B41" s="78"/>
      <c r="C41" s="78"/>
      <c r="D41" s="79"/>
      <c r="E41" s="79"/>
      <c r="F41" s="77"/>
      <c r="G41" s="77"/>
      <c r="H41" s="20"/>
      <c r="I41" s="20"/>
      <c r="J41" s="20"/>
      <c r="K41" s="20"/>
      <c r="L41" s="20"/>
      <c r="M41" s="20"/>
      <c r="N41" s="20"/>
      <c r="O41" s="20"/>
    </row>
    <row r="42" spans="2:18" ht="23.45" customHeight="1" x14ac:dyDescent="0.15">
      <c r="B42" s="87" t="s">
        <v>51</v>
      </c>
      <c r="C42" s="88"/>
      <c r="D42" s="102">
        <f>ROUNDDOWN((D37*D39/1000),0)</f>
        <v>1051</v>
      </c>
      <c r="E42" s="102"/>
      <c r="F42" s="76" t="s">
        <v>19</v>
      </c>
      <c r="G42" s="77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2:18" ht="23.45" customHeight="1" x14ac:dyDescent="0.15">
      <c r="B43" s="87" t="s">
        <v>81</v>
      </c>
      <c r="C43" s="88"/>
      <c r="D43" s="102">
        <f>ROUNDDOWN((D37*D40/1000),0)</f>
        <v>1681</v>
      </c>
      <c r="E43" s="102"/>
      <c r="F43" s="76" t="s">
        <v>19</v>
      </c>
      <c r="G43" s="77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2:18" ht="23.45" customHeight="1" x14ac:dyDescent="0.15">
      <c r="B44" s="87" t="s">
        <v>50</v>
      </c>
      <c r="C44" s="88"/>
      <c r="D44" s="89">
        <v>0</v>
      </c>
      <c r="E44" s="89"/>
      <c r="F44" s="76" t="s">
        <v>19</v>
      </c>
      <c r="G44" s="77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2:18" ht="12" customHeight="1" x14ac:dyDescent="0.15">
      <c r="B45" s="78"/>
      <c r="C45" s="78"/>
      <c r="D45" s="79"/>
      <c r="E45" s="79"/>
      <c r="F45" s="77"/>
      <c r="G45" s="77"/>
      <c r="H45" s="20"/>
      <c r="I45" s="20"/>
      <c r="J45" s="20"/>
      <c r="K45" s="20"/>
      <c r="L45" s="20"/>
      <c r="M45" s="20"/>
      <c r="N45" s="20"/>
      <c r="O45" s="20"/>
    </row>
    <row r="46" spans="2:18" ht="23.45" customHeight="1" x14ac:dyDescent="0.15">
      <c r="B46" s="87" t="s">
        <v>82</v>
      </c>
      <c r="C46" s="88"/>
      <c r="D46" s="102">
        <f>D42-D44</f>
        <v>1051</v>
      </c>
      <c r="E46" s="102"/>
      <c r="F46" s="76" t="s">
        <v>19</v>
      </c>
      <c r="G46" s="77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2:18" ht="23.45" customHeight="1" x14ac:dyDescent="0.15">
      <c r="B47" s="87" t="s">
        <v>83</v>
      </c>
      <c r="C47" s="88"/>
      <c r="D47" s="102">
        <f>D43-D45</f>
        <v>1681</v>
      </c>
      <c r="E47" s="102"/>
      <c r="F47" s="76" t="s">
        <v>19</v>
      </c>
      <c r="G47" s="77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2:18" ht="12" customHeight="1" x14ac:dyDescent="0.15">
      <c r="B48" s="78"/>
      <c r="C48" s="78"/>
      <c r="D48" s="79"/>
      <c r="E48" s="79"/>
      <c r="F48" s="77"/>
      <c r="G48" s="77"/>
      <c r="H48" s="20"/>
      <c r="I48" s="20"/>
      <c r="J48" s="20"/>
      <c r="K48" s="20"/>
      <c r="L48" s="20"/>
      <c r="M48" s="20"/>
      <c r="N48" s="20"/>
      <c r="O48" s="20"/>
    </row>
    <row r="49" spans="2:16" ht="23.45" customHeight="1" x14ac:dyDescent="0.15">
      <c r="B49" s="90" t="s">
        <v>26</v>
      </c>
      <c r="C49" s="90"/>
      <c r="D49" s="79"/>
      <c r="E49" s="79"/>
      <c r="F49" s="77"/>
      <c r="G49" s="77"/>
      <c r="H49" s="20"/>
      <c r="I49" s="20"/>
      <c r="J49" s="20"/>
      <c r="K49" s="20"/>
      <c r="L49" s="20"/>
      <c r="M49" s="20"/>
      <c r="N49" s="20"/>
      <c r="O49" s="20"/>
    </row>
    <row r="50" spans="2:16" ht="23.45" customHeight="1" x14ac:dyDescent="0.15">
      <c r="B50" s="39" t="s">
        <v>49</v>
      </c>
      <c r="C50" s="40"/>
      <c r="D50" s="102">
        <f>D34-D37</f>
        <v>114574996</v>
      </c>
      <c r="E50" s="102"/>
      <c r="F50" s="76" t="s">
        <v>28</v>
      </c>
      <c r="G50" s="77"/>
      <c r="H50" s="20"/>
      <c r="I50" s="20"/>
      <c r="J50" s="20"/>
      <c r="K50" s="20"/>
      <c r="L50" s="20"/>
      <c r="M50" s="20"/>
      <c r="N50" s="20"/>
      <c r="O50" s="20"/>
    </row>
    <row r="51" spans="2:16" ht="12" customHeight="1" x14ac:dyDescent="0.15">
      <c r="B51" s="78"/>
      <c r="C51" s="78"/>
      <c r="D51" s="79"/>
      <c r="E51" s="79"/>
      <c r="F51" s="77"/>
      <c r="G51" s="77"/>
      <c r="H51" s="20"/>
      <c r="I51" s="20"/>
      <c r="J51" s="20"/>
      <c r="K51" s="20"/>
      <c r="L51" s="20"/>
      <c r="M51" s="20"/>
      <c r="N51" s="20"/>
      <c r="O51" s="20"/>
    </row>
    <row r="52" spans="2:16" ht="23.45" customHeight="1" x14ac:dyDescent="0.15">
      <c r="B52" s="87" t="s">
        <v>84</v>
      </c>
      <c r="C52" s="88"/>
      <c r="D52" s="80">
        <v>0.5</v>
      </c>
      <c r="E52" s="80"/>
      <c r="F52" s="76" t="s">
        <v>18</v>
      </c>
      <c r="G52" s="77"/>
      <c r="H52" s="81" t="s">
        <v>78</v>
      </c>
      <c r="I52" s="82"/>
      <c r="J52" s="83" t="s">
        <v>79</v>
      </c>
      <c r="K52" s="84"/>
      <c r="L52" s="84"/>
      <c r="M52" s="84"/>
      <c r="N52" s="85"/>
      <c r="P52" s="30" t="s">
        <v>21</v>
      </c>
    </row>
    <row r="53" spans="2:16" ht="23.45" customHeight="1" x14ac:dyDescent="0.15">
      <c r="B53" s="87" t="s">
        <v>85</v>
      </c>
      <c r="C53" s="88"/>
      <c r="D53" s="80">
        <v>0.8</v>
      </c>
      <c r="E53" s="80"/>
      <c r="F53" s="76" t="s">
        <v>18</v>
      </c>
      <c r="G53" s="77"/>
      <c r="H53" s="81" t="s">
        <v>78</v>
      </c>
      <c r="I53" s="82"/>
      <c r="J53" s="83" t="s">
        <v>80</v>
      </c>
      <c r="K53" s="84"/>
      <c r="L53" s="84"/>
      <c r="M53" s="84"/>
      <c r="N53" s="85"/>
      <c r="O53" s="20"/>
      <c r="P53" s="30" t="s">
        <v>21</v>
      </c>
    </row>
    <row r="54" spans="2:16" ht="12" customHeight="1" x14ac:dyDescent="0.15">
      <c r="B54" s="78"/>
      <c r="C54" s="78"/>
      <c r="D54" s="79"/>
      <c r="E54" s="79"/>
      <c r="F54" s="77"/>
      <c r="G54" s="77"/>
      <c r="H54" s="20"/>
      <c r="I54" s="20"/>
      <c r="J54" s="20"/>
      <c r="K54" s="20"/>
      <c r="L54" s="20"/>
      <c r="M54" s="20"/>
      <c r="N54" s="20"/>
      <c r="O54" s="20"/>
    </row>
    <row r="55" spans="2:16" ht="23.45" customHeight="1" x14ac:dyDescent="0.15">
      <c r="B55" s="87" t="s">
        <v>47</v>
      </c>
      <c r="C55" s="88"/>
      <c r="D55" s="102">
        <f>ROUNDDOWN((D50*D52/1000),0)</f>
        <v>57287</v>
      </c>
      <c r="E55" s="102"/>
      <c r="F55" s="76" t="s">
        <v>19</v>
      </c>
      <c r="G55" s="77"/>
      <c r="H55" s="20"/>
      <c r="I55" s="20"/>
      <c r="J55" s="20"/>
      <c r="K55" s="20"/>
      <c r="L55" s="20"/>
      <c r="M55" s="20"/>
      <c r="N55" s="20"/>
      <c r="O55" s="20"/>
    </row>
    <row r="56" spans="2:16" ht="23.45" customHeight="1" x14ac:dyDescent="0.15">
      <c r="B56" s="87" t="s">
        <v>86</v>
      </c>
      <c r="C56" s="88"/>
      <c r="D56" s="102">
        <f>ROUNDDOWN((D50*D53/1000),0)</f>
        <v>91659</v>
      </c>
      <c r="E56" s="102"/>
      <c r="F56" s="76" t="s">
        <v>19</v>
      </c>
      <c r="G56" s="77"/>
      <c r="H56" s="20"/>
      <c r="I56" s="20"/>
      <c r="J56" s="20"/>
      <c r="K56" s="20"/>
      <c r="L56" s="20"/>
      <c r="M56" s="20"/>
      <c r="N56" s="20"/>
      <c r="O56" s="20"/>
    </row>
    <row r="57" spans="2:16" ht="23.45" customHeight="1" x14ac:dyDescent="0.15">
      <c r="B57" s="87" t="s">
        <v>48</v>
      </c>
      <c r="C57" s="88"/>
      <c r="D57" s="89">
        <v>0</v>
      </c>
      <c r="E57" s="89"/>
      <c r="F57" s="76" t="s">
        <v>19</v>
      </c>
      <c r="G57" s="77"/>
      <c r="H57" s="20"/>
      <c r="I57" s="20"/>
      <c r="J57" s="20"/>
      <c r="K57" s="20"/>
      <c r="L57" s="20"/>
      <c r="M57" s="20"/>
      <c r="N57" s="20"/>
      <c r="O57" s="20"/>
    </row>
    <row r="58" spans="2:16" ht="12" customHeight="1" x14ac:dyDescent="0.15">
      <c r="B58" s="78"/>
      <c r="C58" s="78"/>
      <c r="D58" s="79"/>
      <c r="E58" s="79"/>
      <c r="F58" s="77"/>
      <c r="G58" s="77"/>
      <c r="H58" s="20"/>
      <c r="I58" s="20"/>
      <c r="J58" s="20"/>
      <c r="K58" s="20"/>
      <c r="L58" s="20"/>
      <c r="M58" s="20"/>
      <c r="N58" s="20"/>
      <c r="O58" s="20"/>
    </row>
    <row r="59" spans="2:16" ht="23.45" customHeight="1" x14ac:dyDescent="0.15">
      <c r="B59" s="87" t="s">
        <v>94</v>
      </c>
      <c r="C59" s="88"/>
      <c r="D59" s="102">
        <f>D55-D57</f>
        <v>57287</v>
      </c>
      <c r="E59" s="102"/>
      <c r="F59" s="76" t="s">
        <v>19</v>
      </c>
      <c r="G59" s="77"/>
      <c r="N59" s="20"/>
      <c r="O59" s="20"/>
    </row>
    <row r="60" spans="2:16" ht="23.45" customHeight="1" x14ac:dyDescent="0.15">
      <c r="B60" s="87" t="s">
        <v>93</v>
      </c>
      <c r="C60" s="88"/>
      <c r="D60" s="102">
        <f>D56-D57</f>
        <v>91659</v>
      </c>
      <c r="E60" s="102"/>
      <c r="F60" s="76" t="s">
        <v>19</v>
      </c>
      <c r="G60" s="77"/>
      <c r="N60" s="20"/>
      <c r="O60" s="20"/>
    </row>
    <row r="61" spans="2:16" ht="12" customHeight="1" x14ac:dyDescent="0.15">
      <c r="B61" s="78"/>
      <c r="C61" s="78"/>
      <c r="D61" s="79"/>
      <c r="E61" s="79"/>
      <c r="F61" s="77"/>
      <c r="G61" s="77"/>
      <c r="H61" s="20"/>
      <c r="I61" s="20"/>
      <c r="J61" s="20"/>
      <c r="K61" s="20"/>
      <c r="L61" s="20"/>
      <c r="M61" s="20"/>
      <c r="N61" s="20"/>
      <c r="O61" s="20"/>
    </row>
    <row r="62" spans="2:16" ht="23.45" customHeight="1" x14ac:dyDescent="0.15">
      <c r="B62" s="90" t="s">
        <v>20</v>
      </c>
      <c r="C62" s="90"/>
      <c r="D62" s="79"/>
      <c r="E62" s="79"/>
      <c r="F62" s="77"/>
      <c r="G62" s="77"/>
      <c r="H62" s="20"/>
      <c r="I62" s="20"/>
      <c r="J62" s="20"/>
      <c r="K62" s="20"/>
      <c r="L62" s="20"/>
      <c r="M62" s="20"/>
      <c r="N62" s="20"/>
      <c r="O62" s="20"/>
    </row>
    <row r="63" spans="2:16" ht="23.45" customHeight="1" x14ac:dyDescent="0.15">
      <c r="B63" s="87" t="s">
        <v>91</v>
      </c>
      <c r="C63" s="88"/>
      <c r="D63" s="102">
        <f>D46+D59</f>
        <v>58338</v>
      </c>
      <c r="E63" s="102"/>
      <c r="F63" s="76" t="s">
        <v>19</v>
      </c>
      <c r="G63" s="77"/>
      <c r="H63" s="30" t="s">
        <v>89</v>
      </c>
      <c r="I63" s="20"/>
      <c r="J63" s="20"/>
      <c r="K63" s="20"/>
      <c r="L63" s="20"/>
      <c r="M63" s="20"/>
      <c r="N63" s="20"/>
      <c r="O63" s="20"/>
    </row>
    <row r="64" spans="2:16" ht="23.45" customHeight="1" x14ac:dyDescent="0.15">
      <c r="B64" s="87" t="s">
        <v>92</v>
      </c>
      <c r="C64" s="88"/>
      <c r="D64" s="102">
        <f>D47+D60</f>
        <v>93340</v>
      </c>
      <c r="E64" s="102"/>
      <c r="F64" s="76" t="s">
        <v>19</v>
      </c>
      <c r="G64" s="77"/>
      <c r="H64" s="30" t="s">
        <v>89</v>
      </c>
      <c r="I64" s="20"/>
      <c r="J64" s="20"/>
      <c r="K64" s="20"/>
      <c r="L64" s="20"/>
      <c r="M64" s="20"/>
      <c r="N64" s="20"/>
      <c r="O64" s="20"/>
    </row>
    <row r="65" s="2" customFormat="1" ht="9" customHeight="1" x14ac:dyDescent="0.15"/>
  </sheetData>
  <sheetProtection algorithmName="SHA-512" hashValue="y4VEUNPm5MedLEI3SKBJLXmD8TMPaPsRFWP7L6lCSMCNbGKJaiwCfHgddZdEAaqpCQuqa+pA5IlHhLq5zC0BVA==" saltValue="7U8WpmyYV1fRmEEOxHwpjw==" spinCount="100000" sheet="1" objects="1" scenarios="1"/>
  <mergeCells count="135">
    <mergeCell ref="G7:J7"/>
    <mergeCell ref="B19:C19"/>
    <mergeCell ref="F63:G63"/>
    <mergeCell ref="B12:C12"/>
    <mergeCell ref="B9:C9"/>
    <mergeCell ref="D11:E11"/>
    <mergeCell ref="D12:E12"/>
    <mergeCell ref="D13:E13"/>
    <mergeCell ref="D14:E14"/>
    <mergeCell ref="D15:E15"/>
    <mergeCell ref="D17:E17"/>
    <mergeCell ref="B10:C10"/>
    <mergeCell ref="F55:G55"/>
    <mergeCell ref="F57:G57"/>
    <mergeCell ref="F59:G59"/>
    <mergeCell ref="F37:G37"/>
    <mergeCell ref="F39:G39"/>
    <mergeCell ref="F42:G42"/>
    <mergeCell ref="F44:G44"/>
    <mergeCell ref="F46:G46"/>
    <mergeCell ref="D55:E55"/>
    <mergeCell ref="D57:E57"/>
    <mergeCell ref="D59:E59"/>
    <mergeCell ref="D38:E38"/>
    <mergeCell ref="B51:C51"/>
    <mergeCell ref="D51:E51"/>
    <mergeCell ref="D46:E46"/>
    <mergeCell ref="D48:E48"/>
    <mergeCell ref="D49:E49"/>
    <mergeCell ref="D50:E50"/>
    <mergeCell ref="D52:E52"/>
    <mergeCell ref="D7:F7"/>
    <mergeCell ref="D39:E39"/>
    <mergeCell ref="D42:E42"/>
    <mergeCell ref="D44:E44"/>
    <mergeCell ref="B50:C50"/>
    <mergeCell ref="B52:C52"/>
    <mergeCell ref="B55:C55"/>
    <mergeCell ref="B57:C57"/>
    <mergeCell ref="B42:C42"/>
    <mergeCell ref="B44:C44"/>
    <mergeCell ref="B46:C46"/>
    <mergeCell ref="B48:C48"/>
    <mergeCell ref="B49:C49"/>
    <mergeCell ref="B31:C31"/>
    <mergeCell ref="B32:C32"/>
    <mergeCell ref="B33:C33"/>
    <mergeCell ref="B34:C34"/>
    <mergeCell ref="B43:C43"/>
    <mergeCell ref="B45:C45"/>
    <mergeCell ref="B47:C47"/>
    <mergeCell ref="B38:C38"/>
    <mergeCell ref="B22:C22"/>
    <mergeCell ref="B23:C23"/>
    <mergeCell ref="D34:E34"/>
    <mergeCell ref="B37:C37"/>
    <mergeCell ref="B25:C25"/>
    <mergeCell ref="B26:C26"/>
    <mergeCell ref="B27:C27"/>
    <mergeCell ref="B28:C28"/>
    <mergeCell ref="B29:C29"/>
    <mergeCell ref="B30:C30"/>
    <mergeCell ref="D37:E37"/>
    <mergeCell ref="D40:E40"/>
    <mergeCell ref="F40:G40"/>
    <mergeCell ref="D47:E47"/>
    <mergeCell ref="F47:G47"/>
    <mergeCell ref="D45:E45"/>
    <mergeCell ref="F45:G45"/>
    <mergeCell ref="C4:J4"/>
    <mergeCell ref="B14:C14"/>
    <mergeCell ref="B15:C15"/>
    <mergeCell ref="B17:C17"/>
    <mergeCell ref="B39:C39"/>
    <mergeCell ref="B24:C24"/>
    <mergeCell ref="D10:E10"/>
    <mergeCell ref="B5:B7"/>
    <mergeCell ref="D5:J5"/>
    <mergeCell ref="D6:F6"/>
    <mergeCell ref="H6:J6"/>
    <mergeCell ref="D9:E9"/>
    <mergeCell ref="B11:C11"/>
    <mergeCell ref="B13:C13"/>
    <mergeCell ref="J18:K18"/>
    <mergeCell ref="J8:K8"/>
    <mergeCell ref="B20:C20"/>
    <mergeCell ref="B21:C21"/>
    <mergeCell ref="H39:I39"/>
    <mergeCell ref="J39:N39"/>
    <mergeCell ref="H40:I40"/>
    <mergeCell ref="J40:N40"/>
    <mergeCell ref="D43:E43"/>
    <mergeCell ref="F43:G43"/>
    <mergeCell ref="B54:C54"/>
    <mergeCell ref="D54:E54"/>
    <mergeCell ref="F54:G54"/>
    <mergeCell ref="H52:I52"/>
    <mergeCell ref="J52:N52"/>
    <mergeCell ref="H53:I53"/>
    <mergeCell ref="J53:N53"/>
    <mergeCell ref="B53:C53"/>
    <mergeCell ref="D53:E53"/>
    <mergeCell ref="F53:G53"/>
    <mergeCell ref="F48:G48"/>
    <mergeCell ref="F49:G49"/>
    <mergeCell ref="F50:G50"/>
    <mergeCell ref="F52:G52"/>
    <mergeCell ref="F51:G51"/>
    <mergeCell ref="B41:C41"/>
    <mergeCell ref="D41:E41"/>
    <mergeCell ref="F41:G41"/>
    <mergeCell ref="D16:E16"/>
    <mergeCell ref="B60:C60"/>
    <mergeCell ref="D60:E60"/>
    <mergeCell ref="F60:G60"/>
    <mergeCell ref="B64:C64"/>
    <mergeCell ref="D64:E64"/>
    <mergeCell ref="F64:G64"/>
    <mergeCell ref="B56:C56"/>
    <mergeCell ref="D56:E56"/>
    <mergeCell ref="F56:G56"/>
    <mergeCell ref="B58:C58"/>
    <mergeCell ref="D58:E58"/>
    <mergeCell ref="F58:G58"/>
    <mergeCell ref="B59:C59"/>
    <mergeCell ref="B61:C61"/>
    <mergeCell ref="B62:C62"/>
    <mergeCell ref="B63:C63"/>
    <mergeCell ref="D61:E61"/>
    <mergeCell ref="D62:E62"/>
    <mergeCell ref="D63:E63"/>
    <mergeCell ref="F61:G61"/>
    <mergeCell ref="F62:G62"/>
    <mergeCell ref="F38:G38"/>
    <mergeCell ref="B40:C40"/>
  </mergeCells>
  <phoneticPr fontId="2"/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5"/>
  <sheetViews>
    <sheetView view="pageBreakPreview" zoomScale="90" zoomScaleNormal="70" zoomScaleSheetLayoutView="90" zoomScalePageLayoutView="85" workbookViewId="0"/>
  </sheetViews>
  <sheetFormatPr defaultRowHeight="13.5" x14ac:dyDescent="0.15"/>
  <cols>
    <col min="1" max="1" width="2.125" style="2" customWidth="1"/>
    <col min="2" max="2" width="36.625" style="2" customWidth="1"/>
    <col min="3" max="3" width="19.5" style="2" customWidth="1"/>
    <col min="4" max="14" width="10.625" style="2" customWidth="1"/>
    <col min="15" max="15" width="14.75" style="2" customWidth="1"/>
    <col min="16" max="16" width="16.5" style="2" customWidth="1"/>
    <col min="17" max="17" width="31.75" style="2" customWidth="1"/>
    <col min="18" max="18" width="2.5" style="2" customWidth="1"/>
    <col min="19" max="16384" width="9" style="2"/>
  </cols>
  <sheetData>
    <row r="2" spans="2:18" ht="18.75" x14ac:dyDescent="0.15">
      <c r="B2" s="103" t="s">
        <v>96</v>
      </c>
    </row>
    <row r="4" spans="2:18" ht="19.149999999999999" customHeight="1" x14ac:dyDescent="0.15">
      <c r="B4" s="3" t="s">
        <v>1</v>
      </c>
      <c r="C4" s="4"/>
      <c r="D4" s="4"/>
      <c r="E4" s="4"/>
      <c r="F4" s="4"/>
      <c r="G4" s="4"/>
      <c r="H4" s="4"/>
      <c r="I4" s="4"/>
      <c r="J4" s="4"/>
      <c r="K4" s="5"/>
      <c r="L4" s="6"/>
      <c r="M4" s="6"/>
      <c r="N4" s="6"/>
    </row>
    <row r="5" spans="2:18" ht="19.149999999999999" customHeight="1" x14ac:dyDescent="0.15">
      <c r="B5" s="7" t="s">
        <v>0</v>
      </c>
      <c r="C5" s="3" t="s">
        <v>2</v>
      </c>
      <c r="D5" s="4"/>
      <c r="E5" s="8"/>
      <c r="F5" s="8"/>
      <c r="G5" s="8"/>
      <c r="H5" s="8"/>
      <c r="I5" s="8"/>
      <c r="J5" s="8"/>
      <c r="K5" s="9"/>
      <c r="L5" s="6"/>
      <c r="M5" s="6"/>
    </row>
    <row r="6" spans="2:18" ht="19.149999999999999" customHeight="1" x14ac:dyDescent="0.15">
      <c r="B6" s="10"/>
      <c r="C6" s="3" t="s">
        <v>3</v>
      </c>
      <c r="D6" s="11"/>
      <c r="E6" s="12"/>
      <c r="F6" s="13"/>
      <c r="G6" s="14" t="s">
        <v>4</v>
      </c>
      <c r="H6" s="11"/>
      <c r="I6" s="12"/>
      <c r="J6" s="13"/>
      <c r="K6" s="9"/>
      <c r="L6" s="6"/>
      <c r="M6" s="6"/>
    </row>
    <row r="7" spans="2:18" ht="19.149999999999999" customHeight="1" x14ac:dyDescent="0.15">
      <c r="B7" s="15"/>
      <c r="C7" s="3" t="s">
        <v>23</v>
      </c>
      <c r="D7" s="16"/>
      <c r="E7" s="16"/>
      <c r="F7" s="16"/>
      <c r="G7" s="17" t="s">
        <v>24</v>
      </c>
      <c r="H7" s="18"/>
      <c r="I7" s="18"/>
      <c r="J7" s="19"/>
      <c r="K7" s="9"/>
      <c r="L7" s="6"/>
      <c r="M7" s="6"/>
      <c r="N7" s="6"/>
    </row>
    <row r="8" spans="2:18" ht="19.149999999999999" customHeight="1" x14ac:dyDescent="0.15">
      <c r="B8" s="20"/>
      <c r="C8" s="20"/>
      <c r="D8" s="20"/>
      <c r="E8" s="20"/>
      <c r="F8" s="20"/>
      <c r="G8" s="21"/>
      <c r="H8" s="22"/>
      <c r="I8" s="20"/>
      <c r="J8" s="23"/>
      <c r="K8" s="24"/>
      <c r="L8" s="25"/>
      <c r="M8" s="20"/>
      <c r="N8" s="20"/>
    </row>
    <row r="9" spans="2:18" ht="19.149999999999999" customHeight="1" x14ac:dyDescent="0.15">
      <c r="B9" s="26" t="s">
        <v>30</v>
      </c>
      <c r="C9" s="26"/>
      <c r="D9" s="27"/>
      <c r="E9" s="28"/>
      <c r="K9" s="29"/>
      <c r="L9" s="25"/>
      <c r="M9" s="20"/>
      <c r="N9" s="20"/>
      <c r="R9" s="30"/>
    </row>
    <row r="10" spans="2:18" ht="19.149999999999999" customHeight="1" x14ac:dyDescent="0.15">
      <c r="B10" s="26" t="s">
        <v>32</v>
      </c>
      <c r="C10" s="26"/>
      <c r="D10" s="31"/>
      <c r="E10" s="32"/>
      <c r="G10" s="33"/>
      <c r="K10" s="29"/>
      <c r="L10" s="25"/>
      <c r="M10" s="20"/>
      <c r="N10" s="20"/>
      <c r="R10" s="30"/>
    </row>
    <row r="11" spans="2:18" ht="19.149999999999999" customHeight="1" x14ac:dyDescent="0.15">
      <c r="B11" s="17" t="s">
        <v>38</v>
      </c>
      <c r="C11" s="19"/>
      <c r="D11" s="34"/>
      <c r="E11" s="34"/>
      <c r="F11" s="20" t="s">
        <v>37</v>
      </c>
      <c r="L11" s="20"/>
      <c r="M11" s="20"/>
      <c r="N11" s="20"/>
    </row>
    <row r="12" spans="2:18" ht="19.149999999999999" customHeight="1" x14ac:dyDescent="0.15">
      <c r="B12" s="35" t="s">
        <v>39</v>
      </c>
      <c r="C12" s="36"/>
      <c r="D12" s="37"/>
      <c r="E12" s="37"/>
      <c r="F12" s="20" t="s">
        <v>37</v>
      </c>
      <c r="L12" s="20"/>
      <c r="M12" s="20"/>
      <c r="N12" s="20"/>
    </row>
    <row r="13" spans="2:18" ht="19.149999999999999" customHeight="1" x14ac:dyDescent="0.15">
      <c r="B13" s="17" t="s">
        <v>40</v>
      </c>
      <c r="C13" s="19"/>
      <c r="D13" s="38"/>
      <c r="E13" s="38"/>
      <c r="F13" s="20" t="s">
        <v>41</v>
      </c>
      <c r="L13" s="20"/>
      <c r="M13" s="20"/>
      <c r="N13" s="20"/>
    </row>
    <row r="14" spans="2:18" ht="19.149999999999999" customHeight="1" x14ac:dyDescent="0.15">
      <c r="B14" s="39" t="s">
        <v>42</v>
      </c>
      <c r="C14" s="40"/>
      <c r="D14" s="38"/>
      <c r="E14" s="38"/>
      <c r="F14" s="20" t="s">
        <v>43</v>
      </c>
      <c r="H14" s="20"/>
      <c r="I14" s="20"/>
      <c r="J14" s="20"/>
      <c r="K14" s="20"/>
      <c r="L14" s="20"/>
      <c r="M14" s="20"/>
      <c r="N14" s="20"/>
    </row>
    <row r="15" spans="2:18" ht="19.149999999999999" customHeight="1" x14ac:dyDescent="0.15">
      <c r="B15" s="39" t="s">
        <v>44</v>
      </c>
      <c r="C15" s="40"/>
      <c r="D15" s="38"/>
      <c r="E15" s="38"/>
      <c r="F15" s="20" t="s">
        <v>45</v>
      </c>
      <c r="H15" s="20"/>
      <c r="I15" s="20"/>
      <c r="J15" s="20"/>
      <c r="K15" s="20"/>
      <c r="L15" s="20"/>
      <c r="M15" s="20"/>
      <c r="N15" s="20"/>
      <c r="O15" s="41"/>
      <c r="P15" s="42" t="s">
        <v>22</v>
      </c>
    </row>
    <row r="16" spans="2:18" ht="19.149999999999999" customHeight="1" x14ac:dyDescent="0.15">
      <c r="B16" s="43" t="s">
        <v>97</v>
      </c>
      <c r="C16" s="91"/>
      <c r="D16" s="45"/>
      <c r="E16" s="46"/>
      <c r="F16" s="20" t="s">
        <v>45</v>
      </c>
      <c r="H16" s="20"/>
      <c r="I16" s="20"/>
      <c r="J16" s="20"/>
      <c r="K16" s="20"/>
      <c r="L16" s="20"/>
      <c r="M16" s="20"/>
      <c r="N16" s="20"/>
      <c r="O16" s="41"/>
      <c r="P16" s="42"/>
    </row>
    <row r="17" spans="2:18" ht="19.149999999999999" customHeight="1" x14ac:dyDescent="0.15">
      <c r="B17" s="39" t="s">
        <v>59</v>
      </c>
      <c r="C17" s="40"/>
      <c r="D17" s="104" t="e">
        <f>ROUND((P30/(D13*D14*24*365)),4)</f>
        <v>#DIV/0!</v>
      </c>
      <c r="E17" s="105"/>
      <c r="G17" s="20"/>
      <c r="I17" s="20"/>
      <c r="J17" s="20"/>
      <c r="K17" s="20"/>
      <c r="L17" s="20"/>
      <c r="M17" s="20"/>
      <c r="N17" s="20"/>
      <c r="O17" s="94"/>
      <c r="P17" s="47" t="s">
        <v>36</v>
      </c>
      <c r="R17" s="48"/>
    </row>
    <row r="18" spans="2:18" x14ac:dyDescent="0.15">
      <c r="B18" s="20"/>
      <c r="C18" s="20"/>
      <c r="D18" s="20"/>
      <c r="E18" s="20"/>
      <c r="F18" s="20"/>
      <c r="G18" s="21"/>
      <c r="H18" s="22"/>
      <c r="I18" s="20"/>
      <c r="J18" s="49"/>
      <c r="K18" s="50"/>
      <c r="L18" s="25"/>
      <c r="M18" s="20"/>
      <c r="N18" s="20"/>
    </row>
    <row r="19" spans="2:18" x14ac:dyDescent="0.15">
      <c r="B19" s="51" t="s">
        <v>60</v>
      </c>
      <c r="C19" s="52"/>
      <c r="D19" s="53" t="s">
        <v>5</v>
      </c>
      <c r="E19" s="53" t="s">
        <v>6</v>
      </c>
      <c r="F19" s="53" t="s">
        <v>7</v>
      </c>
      <c r="G19" s="53" t="s">
        <v>8</v>
      </c>
      <c r="H19" s="53" t="s">
        <v>9</v>
      </c>
      <c r="I19" s="53" t="s">
        <v>10</v>
      </c>
      <c r="J19" s="53" t="s">
        <v>11</v>
      </c>
      <c r="K19" s="53" t="s">
        <v>12</v>
      </c>
      <c r="L19" s="53" t="s">
        <v>13</v>
      </c>
      <c r="M19" s="53" t="s">
        <v>14</v>
      </c>
      <c r="N19" s="53" t="s">
        <v>15</v>
      </c>
      <c r="O19" s="53" t="s">
        <v>16</v>
      </c>
      <c r="P19" s="14" t="s">
        <v>25</v>
      </c>
      <c r="Q19" s="14" t="s">
        <v>52</v>
      </c>
    </row>
    <row r="20" spans="2:18" ht="34.15" customHeight="1" x14ac:dyDescent="0.15">
      <c r="B20" s="87" t="s">
        <v>62</v>
      </c>
      <c r="C20" s="40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95">
        <f>SUM(D20:O20)</f>
        <v>0</v>
      </c>
      <c r="Q20" s="62"/>
    </row>
    <row r="21" spans="2:18" ht="34.15" customHeight="1" x14ac:dyDescent="0.15">
      <c r="B21" s="54" t="s">
        <v>65</v>
      </c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  <c r="Q21" s="62"/>
      <c r="R21" s="63"/>
    </row>
    <row r="22" spans="2:18" ht="34.15" customHeight="1" x14ac:dyDescent="0.15">
      <c r="B22" s="54" t="s">
        <v>66</v>
      </c>
      <c r="C22" s="59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96">
        <f>SUM(D22:O22)</f>
        <v>0</v>
      </c>
      <c r="Q22" s="62"/>
      <c r="R22" s="63"/>
    </row>
    <row r="23" spans="2:18" ht="34.15" customHeight="1" x14ac:dyDescent="0.15">
      <c r="B23" s="54" t="s">
        <v>67</v>
      </c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62"/>
      <c r="R23" s="63"/>
    </row>
    <row r="24" spans="2:18" ht="34.15" customHeight="1" x14ac:dyDescent="0.15">
      <c r="B24" s="54" t="s">
        <v>68</v>
      </c>
      <c r="C24" s="59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97">
        <f>SUM(D24:O24)</f>
        <v>0</v>
      </c>
      <c r="Q24" s="62"/>
      <c r="R24" s="63"/>
    </row>
    <row r="25" spans="2:18" ht="34.15" customHeight="1" x14ac:dyDescent="0.15">
      <c r="B25" s="54" t="s">
        <v>69</v>
      </c>
      <c r="C25" s="59"/>
      <c r="D25" s="98" t="e">
        <f>ROUND((1-D24/D22),4)</f>
        <v>#DIV/0!</v>
      </c>
      <c r="E25" s="98" t="e">
        <f t="shared" ref="E25:N25" si="0">ROUND((1-E24/E22),4)</f>
        <v>#DIV/0!</v>
      </c>
      <c r="F25" s="98" t="e">
        <f t="shared" si="0"/>
        <v>#DIV/0!</v>
      </c>
      <c r="G25" s="98" t="e">
        <f t="shared" si="0"/>
        <v>#DIV/0!</v>
      </c>
      <c r="H25" s="98" t="e">
        <f t="shared" si="0"/>
        <v>#DIV/0!</v>
      </c>
      <c r="I25" s="98" t="e">
        <f t="shared" si="0"/>
        <v>#DIV/0!</v>
      </c>
      <c r="J25" s="98" t="e">
        <f t="shared" si="0"/>
        <v>#DIV/0!</v>
      </c>
      <c r="K25" s="98" t="e">
        <f t="shared" si="0"/>
        <v>#DIV/0!</v>
      </c>
      <c r="L25" s="98" t="e">
        <f t="shared" si="0"/>
        <v>#DIV/0!</v>
      </c>
      <c r="M25" s="98" t="e">
        <f t="shared" si="0"/>
        <v>#DIV/0!</v>
      </c>
      <c r="N25" s="98" t="e">
        <f t="shared" si="0"/>
        <v>#DIV/0!</v>
      </c>
      <c r="O25" s="98" t="e">
        <f>ROUND((1-O24/O22),4)</f>
        <v>#DIV/0!</v>
      </c>
      <c r="P25" s="99" t="e">
        <f>ROUND((1-P24/P22),4)</f>
        <v>#DIV/0!</v>
      </c>
      <c r="Q25" s="62"/>
      <c r="R25" s="63"/>
    </row>
    <row r="26" spans="2:18" ht="34.15" customHeight="1" x14ac:dyDescent="0.15">
      <c r="B26" s="54" t="s">
        <v>53</v>
      </c>
      <c r="C26" s="59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62"/>
      <c r="R26" s="63"/>
    </row>
    <row r="27" spans="2:18" ht="34.15" customHeight="1" x14ac:dyDescent="0.15">
      <c r="B27" s="54" t="s">
        <v>54</v>
      </c>
      <c r="C27" s="59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1"/>
      <c r="Q27" s="62"/>
      <c r="R27" s="63"/>
    </row>
    <row r="28" spans="2:18" ht="34.15" customHeight="1" x14ac:dyDescent="0.15">
      <c r="B28" s="54" t="s">
        <v>55</v>
      </c>
      <c r="C28" s="59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1"/>
      <c r="Q28" s="62"/>
      <c r="R28" s="63"/>
    </row>
    <row r="29" spans="2:18" ht="34.15" customHeight="1" x14ac:dyDescent="0.15">
      <c r="B29" s="54" t="s">
        <v>56</v>
      </c>
      <c r="C29" s="59"/>
      <c r="D29" s="98" t="e">
        <f>SUM(D25:D28)</f>
        <v>#DIV/0!</v>
      </c>
      <c r="E29" s="98" t="e">
        <f t="shared" ref="E29:O29" si="1">SUM(E25:E28)</f>
        <v>#DIV/0!</v>
      </c>
      <c r="F29" s="98" t="e">
        <f t="shared" si="1"/>
        <v>#DIV/0!</v>
      </c>
      <c r="G29" s="98" t="e">
        <f t="shared" si="1"/>
        <v>#DIV/0!</v>
      </c>
      <c r="H29" s="98" t="e">
        <f t="shared" si="1"/>
        <v>#DIV/0!</v>
      </c>
      <c r="I29" s="98" t="e">
        <f t="shared" si="1"/>
        <v>#DIV/0!</v>
      </c>
      <c r="J29" s="98" t="e">
        <f t="shared" si="1"/>
        <v>#DIV/0!</v>
      </c>
      <c r="K29" s="98" t="e">
        <f t="shared" si="1"/>
        <v>#DIV/0!</v>
      </c>
      <c r="L29" s="98" t="e">
        <f t="shared" si="1"/>
        <v>#DIV/0!</v>
      </c>
      <c r="M29" s="98" t="e">
        <f t="shared" si="1"/>
        <v>#DIV/0!</v>
      </c>
      <c r="N29" s="98" t="e">
        <f t="shared" si="1"/>
        <v>#DIV/0!</v>
      </c>
      <c r="O29" s="98" t="e">
        <f t="shared" si="1"/>
        <v>#DIV/0!</v>
      </c>
      <c r="P29" s="61"/>
      <c r="Q29" s="62"/>
      <c r="R29" s="63"/>
    </row>
    <row r="30" spans="2:18" ht="34.15" customHeight="1" x14ac:dyDescent="0.15">
      <c r="B30" s="54" t="s">
        <v>70</v>
      </c>
      <c r="C30" s="59"/>
      <c r="D30" s="100" t="e">
        <f>ROUND((D22*(1-D29)),0)</f>
        <v>#DIV/0!</v>
      </c>
      <c r="E30" s="100" t="e">
        <f t="shared" ref="E30:O30" si="2">ROUND((E22*(1-E29)),0)</f>
        <v>#DIV/0!</v>
      </c>
      <c r="F30" s="100" t="e">
        <f t="shared" si="2"/>
        <v>#DIV/0!</v>
      </c>
      <c r="G30" s="100" t="e">
        <f t="shared" si="2"/>
        <v>#DIV/0!</v>
      </c>
      <c r="H30" s="100" t="e">
        <f t="shared" si="2"/>
        <v>#DIV/0!</v>
      </c>
      <c r="I30" s="100" t="e">
        <f t="shared" si="2"/>
        <v>#DIV/0!</v>
      </c>
      <c r="J30" s="100" t="e">
        <f t="shared" si="2"/>
        <v>#DIV/0!</v>
      </c>
      <c r="K30" s="100" t="e">
        <f t="shared" si="2"/>
        <v>#DIV/0!</v>
      </c>
      <c r="L30" s="100" t="e">
        <f t="shared" si="2"/>
        <v>#DIV/0!</v>
      </c>
      <c r="M30" s="100" t="e">
        <f t="shared" si="2"/>
        <v>#DIV/0!</v>
      </c>
      <c r="N30" s="100" t="e">
        <f t="shared" si="2"/>
        <v>#DIV/0!</v>
      </c>
      <c r="O30" s="100" t="e">
        <f t="shared" si="2"/>
        <v>#DIV/0!</v>
      </c>
      <c r="P30" s="100" t="e">
        <f>SUM(D30:O30)</f>
        <v>#DIV/0!</v>
      </c>
      <c r="Q30" s="62"/>
      <c r="R30" s="63"/>
    </row>
    <row r="31" spans="2:18" ht="34.15" customHeight="1" x14ac:dyDescent="0.15">
      <c r="B31" s="54" t="s">
        <v>57</v>
      </c>
      <c r="C31" s="59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7"/>
      <c r="Q31" s="68"/>
      <c r="R31" s="63"/>
    </row>
    <row r="32" spans="2:18" ht="34.15" customHeight="1" x14ac:dyDescent="0.15">
      <c r="B32" s="54" t="s">
        <v>58</v>
      </c>
      <c r="C32" s="59"/>
      <c r="D32" s="100">
        <f>D31*D20</f>
        <v>0</v>
      </c>
      <c r="E32" s="100">
        <f t="shared" ref="E32:O32" si="3">E31*E20</f>
        <v>0</v>
      </c>
      <c r="F32" s="100">
        <f t="shared" si="3"/>
        <v>0</v>
      </c>
      <c r="G32" s="100">
        <f t="shared" si="3"/>
        <v>0</v>
      </c>
      <c r="H32" s="100">
        <f t="shared" si="3"/>
        <v>0</v>
      </c>
      <c r="I32" s="100">
        <f t="shared" si="3"/>
        <v>0</v>
      </c>
      <c r="J32" s="100">
        <f t="shared" si="3"/>
        <v>0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0">
        <f>SUM(D32:O32)</f>
        <v>0</v>
      </c>
      <c r="Q32" s="68"/>
      <c r="R32" s="69"/>
    </row>
    <row r="33" spans="2:18" ht="34.15" customHeight="1" x14ac:dyDescent="0.15">
      <c r="B33" s="54" t="s">
        <v>71</v>
      </c>
      <c r="C33" s="59"/>
      <c r="D33" s="100" t="e">
        <f>D30-D32</f>
        <v>#DIV/0!</v>
      </c>
      <c r="E33" s="100" t="e">
        <f t="shared" ref="E33:O33" si="4">E30-E32</f>
        <v>#DIV/0!</v>
      </c>
      <c r="F33" s="100" t="e">
        <f t="shared" si="4"/>
        <v>#DIV/0!</v>
      </c>
      <c r="G33" s="100" t="e">
        <f t="shared" si="4"/>
        <v>#DIV/0!</v>
      </c>
      <c r="H33" s="100" t="e">
        <f t="shared" si="4"/>
        <v>#DIV/0!</v>
      </c>
      <c r="I33" s="100" t="e">
        <f t="shared" si="4"/>
        <v>#DIV/0!</v>
      </c>
      <c r="J33" s="100" t="e">
        <f t="shared" si="4"/>
        <v>#DIV/0!</v>
      </c>
      <c r="K33" s="100" t="e">
        <f t="shared" si="4"/>
        <v>#DIV/0!</v>
      </c>
      <c r="L33" s="100" t="e">
        <f t="shared" si="4"/>
        <v>#DIV/0!</v>
      </c>
      <c r="M33" s="100" t="e">
        <f t="shared" si="4"/>
        <v>#DIV/0!</v>
      </c>
      <c r="N33" s="100" t="e">
        <f t="shared" si="4"/>
        <v>#DIV/0!</v>
      </c>
      <c r="O33" s="100" t="e">
        <f t="shared" si="4"/>
        <v>#DIV/0!</v>
      </c>
      <c r="P33" s="100" t="e">
        <f>SUM(D33:O33)</f>
        <v>#DIV/0!</v>
      </c>
      <c r="Q33" s="68"/>
      <c r="R33" s="69"/>
    </row>
    <row r="34" spans="2:18" ht="34.15" customHeight="1" x14ac:dyDescent="0.15">
      <c r="B34" s="70" t="s">
        <v>72</v>
      </c>
      <c r="C34" s="71"/>
      <c r="D34" s="101" t="e">
        <f>SUM(D33:O33)</f>
        <v>#DIV/0!</v>
      </c>
      <c r="E34" s="101"/>
      <c r="F34" s="20" t="s">
        <v>17</v>
      </c>
      <c r="G34" s="20"/>
      <c r="H34" s="20"/>
      <c r="I34" s="20"/>
      <c r="J34" s="20"/>
      <c r="K34" s="20"/>
      <c r="L34" s="20"/>
      <c r="M34" s="20"/>
      <c r="N34" s="20"/>
      <c r="O34" s="20"/>
    </row>
    <row r="35" spans="2:18" ht="15.6" customHeight="1" x14ac:dyDescent="0.15">
      <c r="B35" s="72"/>
      <c r="C35" s="72"/>
      <c r="D35" s="73"/>
      <c r="E35" s="73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8" ht="23.45" customHeight="1" x14ac:dyDescent="0.15">
      <c r="B36" s="1" t="s">
        <v>27</v>
      </c>
      <c r="C36" s="1"/>
      <c r="D36" s="73"/>
      <c r="E36" s="73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8" ht="23.45" customHeight="1" x14ac:dyDescent="0.15">
      <c r="B37" s="74" t="s">
        <v>29</v>
      </c>
      <c r="C37" s="74"/>
      <c r="D37" s="75"/>
      <c r="E37" s="75"/>
      <c r="F37" s="76" t="s">
        <v>28</v>
      </c>
      <c r="G37" s="77"/>
      <c r="H37" s="30" t="s">
        <v>63</v>
      </c>
      <c r="J37" s="20"/>
      <c r="K37" s="20"/>
      <c r="L37" s="20"/>
      <c r="M37" s="20"/>
      <c r="N37" s="20"/>
      <c r="O37" s="20"/>
      <c r="P37" s="20"/>
      <c r="Q37" s="20"/>
    </row>
    <row r="38" spans="2:18" ht="12" customHeight="1" x14ac:dyDescent="0.15">
      <c r="B38" s="78"/>
      <c r="C38" s="78"/>
      <c r="D38" s="79"/>
      <c r="E38" s="79"/>
      <c r="F38" s="77"/>
      <c r="G38" s="77"/>
      <c r="H38" s="20"/>
      <c r="I38" s="20"/>
      <c r="J38" s="20"/>
      <c r="K38" s="20"/>
      <c r="L38" s="20"/>
      <c r="M38" s="20"/>
      <c r="N38" s="20"/>
      <c r="O38" s="20"/>
    </row>
    <row r="39" spans="2:18" ht="23.45" customHeight="1" x14ac:dyDescent="0.15">
      <c r="B39" s="8" t="s">
        <v>76</v>
      </c>
      <c r="C39" s="8"/>
      <c r="D39" s="80"/>
      <c r="E39" s="80"/>
      <c r="F39" s="77" t="s">
        <v>18</v>
      </c>
      <c r="G39" s="77"/>
      <c r="H39" s="81" t="s">
        <v>78</v>
      </c>
      <c r="I39" s="82"/>
      <c r="J39" s="83" t="s">
        <v>79</v>
      </c>
      <c r="K39" s="84"/>
      <c r="L39" s="84"/>
      <c r="M39" s="84"/>
      <c r="N39" s="85"/>
      <c r="P39" s="20"/>
      <c r="Q39" s="20"/>
      <c r="R39" s="86"/>
    </row>
    <row r="40" spans="2:18" ht="23.45" customHeight="1" x14ac:dyDescent="0.15">
      <c r="B40" s="8" t="s">
        <v>77</v>
      </c>
      <c r="C40" s="8"/>
      <c r="D40" s="80"/>
      <c r="E40" s="80"/>
      <c r="F40" s="77" t="s">
        <v>18</v>
      </c>
      <c r="G40" s="77"/>
      <c r="H40" s="81" t="s">
        <v>78</v>
      </c>
      <c r="I40" s="82"/>
      <c r="J40" s="83" t="s">
        <v>80</v>
      </c>
      <c r="K40" s="84"/>
      <c r="L40" s="84"/>
      <c r="M40" s="84"/>
      <c r="N40" s="85"/>
      <c r="P40" s="20"/>
      <c r="Q40" s="20"/>
      <c r="R40" s="86"/>
    </row>
    <row r="41" spans="2:18" ht="12" customHeight="1" x14ac:dyDescent="0.15">
      <c r="B41" s="78"/>
      <c r="C41" s="78"/>
      <c r="D41" s="79"/>
      <c r="E41" s="79"/>
      <c r="F41" s="77"/>
      <c r="G41" s="77"/>
      <c r="H41" s="20"/>
      <c r="I41" s="20"/>
      <c r="J41" s="20"/>
      <c r="K41" s="20"/>
      <c r="L41" s="20"/>
      <c r="M41" s="20"/>
      <c r="N41" s="20"/>
      <c r="O41" s="20"/>
    </row>
    <row r="42" spans="2:18" ht="23.45" customHeight="1" x14ac:dyDescent="0.15">
      <c r="B42" s="87" t="s">
        <v>51</v>
      </c>
      <c r="C42" s="88"/>
      <c r="D42" s="102">
        <f>ROUNDDOWN((D37*D39/1000),0)</f>
        <v>0</v>
      </c>
      <c r="E42" s="102"/>
      <c r="F42" s="76" t="s">
        <v>19</v>
      </c>
      <c r="G42" s="77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2:18" ht="23.45" customHeight="1" x14ac:dyDescent="0.15">
      <c r="B43" s="87" t="s">
        <v>81</v>
      </c>
      <c r="C43" s="88"/>
      <c r="D43" s="102">
        <f>ROUNDDOWN((D37*D40/1000),0)</f>
        <v>0</v>
      </c>
      <c r="E43" s="102"/>
      <c r="F43" s="76" t="s">
        <v>19</v>
      </c>
      <c r="G43" s="77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2:18" ht="23.45" customHeight="1" x14ac:dyDescent="0.15">
      <c r="B44" s="87" t="s">
        <v>50</v>
      </c>
      <c r="C44" s="88"/>
      <c r="D44" s="89">
        <v>0</v>
      </c>
      <c r="E44" s="89"/>
      <c r="F44" s="76" t="s">
        <v>19</v>
      </c>
      <c r="G44" s="77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2:18" ht="12" customHeight="1" x14ac:dyDescent="0.15">
      <c r="B45" s="78"/>
      <c r="C45" s="78"/>
      <c r="D45" s="79"/>
      <c r="E45" s="79"/>
      <c r="F45" s="77"/>
      <c r="G45" s="77"/>
      <c r="H45" s="20"/>
      <c r="I45" s="20"/>
      <c r="J45" s="20"/>
      <c r="K45" s="20"/>
      <c r="L45" s="20"/>
      <c r="M45" s="20"/>
      <c r="N45" s="20"/>
      <c r="O45" s="20"/>
    </row>
    <row r="46" spans="2:18" ht="23.45" customHeight="1" x14ac:dyDescent="0.15">
      <c r="B46" s="87" t="s">
        <v>82</v>
      </c>
      <c r="C46" s="88"/>
      <c r="D46" s="102">
        <f>D42-D44</f>
        <v>0</v>
      </c>
      <c r="E46" s="102"/>
      <c r="F46" s="76" t="s">
        <v>19</v>
      </c>
      <c r="G46" s="77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2:18" ht="23.45" customHeight="1" x14ac:dyDescent="0.15">
      <c r="B47" s="87" t="s">
        <v>83</v>
      </c>
      <c r="C47" s="88"/>
      <c r="D47" s="102">
        <f>D43-D44</f>
        <v>0</v>
      </c>
      <c r="E47" s="102"/>
      <c r="F47" s="76" t="s">
        <v>19</v>
      </c>
      <c r="G47" s="77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2:18" ht="12" customHeight="1" x14ac:dyDescent="0.15">
      <c r="B48" s="78"/>
      <c r="C48" s="78"/>
      <c r="D48" s="79"/>
      <c r="E48" s="79"/>
      <c r="F48" s="77"/>
      <c r="G48" s="77"/>
      <c r="H48" s="20"/>
      <c r="I48" s="20"/>
      <c r="J48" s="20"/>
      <c r="K48" s="20"/>
      <c r="L48" s="20"/>
      <c r="M48" s="20"/>
      <c r="N48" s="20"/>
      <c r="O48" s="20"/>
    </row>
    <row r="49" spans="2:16" ht="23.45" customHeight="1" x14ac:dyDescent="0.15">
      <c r="B49" s="90" t="s">
        <v>26</v>
      </c>
      <c r="C49" s="90"/>
      <c r="D49" s="79"/>
      <c r="E49" s="79"/>
      <c r="F49" s="77"/>
      <c r="G49" s="77"/>
      <c r="H49" s="20"/>
      <c r="I49" s="20"/>
      <c r="J49" s="20"/>
      <c r="K49" s="20"/>
      <c r="L49" s="20"/>
      <c r="M49" s="20"/>
      <c r="N49" s="20"/>
      <c r="O49" s="20"/>
    </row>
    <row r="50" spans="2:16" ht="23.45" customHeight="1" x14ac:dyDescent="0.15">
      <c r="B50" s="39" t="s">
        <v>49</v>
      </c>
      <c r="C50" s="40"/>
      <c r="D50" s="102" t="e">
        <f>D34-D37</f>
        <v>#DIV/0!</v>
      </c>
      <c r="E50" s="102"/>
      <c r="F50" s="76" t="s">
        <v>28</v>
      </c>
      <c r="G50" s="77"/>
      <c r="H50" s="20"/>
      <c r="I50" s="20"/>
      <c r="J50" s="20"/>
      <c r="K50" s="20"/>
      <c r="L50" s="20"/>
      <c r="M50" s="20"/>
      <c r="N50" s="20"/>
      <c r="O50" s="20"/>
    </row>
    <row r="51" spans="2:16" ht="12" customHeight="1" x14ac:dyDescent="0.15">
      <c r="B51" s="78"/>
      <c r="C51" s="78"/>
      <c r="D51" s="79"/>
      <c r="E51" s="79"/>
      <c r="F51" s="77"/>
      <c r="G51" s="77"/>
      <c r="H51" s="20"/>
      <c r="I51" s="20"/>
      <c r="J51" s="20"/>
      <c r="K51" s="20"/>
      <c r="L51" s="20"/>
      <c r="M51" s="20"/>
      <c r="N51" s="20"/>
      <c r="O51" s="20"/>
    </row>
    <row r="52" spans="2:16" ht="23.45" customHeight="1" x14ac:dyDescent="0.15">
      <c r="B52" s="87" t="s">
        <v>84</v>
      </c>
      <c r="C52" s="88"/>
      <c r="D52" s="80"/>
      <c r="E52" s="80"/>
      <c r="F52" s="76" t="s">
        <v>18</v>
      </c>
      <c r="G52" s="77"/>
      <c r="H52" s="81" t="s">
        <v>78</v>
      </c>
      <c r="I52" s="82"/>
      <c r="J52" s="83" t="s">
        <v>79</v>
      </c>
      <c r="K52" s="84"/>
      <c r="L52" s="84"/>
      <c r="M52" s="84"/>
      <c r="N52" s="85"/>
      <c r="P52" s="30" t="s">
        <v>21</v>
      </c>
    </row>
    <row r="53" spans="2:16" ht="23.45" customHeight="1" x14ac:dyDescent="0.15">
      <c r="B53" s="87" t="s">
        <v>85</v>
      </c>
      <c r="C53" s="88"/>
      <c r="D53" s="80"/>
      <c r="E53" s="80"/>
      <c r="F53" s="92"/>
      <c r="G53" s="20"/>
      <c r="H53" s="81" t="s">
        <v>78</v>
      </c>
      <c r="I53" s="82"/>
      <c r="J53" s="83" t="s">
        <v>80</v>
      </c>
      <c r="K53" s="84"/>
      <c r="L53" s="84"/>
      <c r="M53" s="84"/>
      <c r="N53" s="85"/>
      <c r="O53" s="20"/>
      <c r="P53" s="30" t="s">
        <v>21</v>
      </c>
    </row>
    <row r="54" spans="2:16" ht="12" customHeight="1" x14ac:dyDescent="0.15">
      <c r="B54" s="78"/>
      <c r="C54" s="78"/>
      <c r="D54" s="79"/>
      <c r="E54" s="79"/>
      <c r="F54" s="77"/>
      <c r="G54" s="77"/>
      <c r="H54" s="20"/>
      <c r="I54" s="20"/>
      <c r="J54" s="20"/>
      <c r="K54" s="20"/>
      <c r="L54" s="20"/>
      <c r="M54" s="20"/>
      <c r="N54" s="20"/>
      <c r="O54" s="20"/>
    </row>
    <row r="55" spans="2:16" ht="23.45" customHeight="1" x14ac:dyDescent="0.15">
      <c r="B55" s="87" t="s">
        <v>47</v>
      </c>
      <c r="C55" s="88"/>
      <c r="D55" s="102" t="e">
        <f>ROUNDDOWN((D50*D52/1000),0)</f>
        <v>#DIV/0!</v>
      </c>
      <c r="E55" s="102"/>
      <c r="F55" s="76" t="s">
        <v>19</v>
      </c>
      <c r="G55" s="77"/>
      <c r="H55" s="20"/>
      <c r="I55" s="20"/>
      <c r="J55" s="20"/>
      <c r="K55" s="20"/>
      <c r="L55" s="20"/>
      <c r="M55" s="20"/>
      <c r="N55" s="20"/>
      <c r="O55" s="20"/>
    </row>
    <row r="56" spans="2:16" ht="23.45" customHeight="1" x14ac:dyDescent="0.15">
      <c r="B56" s="87" t="s">
        <v>86</v>
      </c>
      <c r="C56" s="88"/>
      <c r="D56" s="102" t="e">
        <f>ROUNDDOWN((D50*D53/1000),0)</f>
        <v>#DIV/0!</v>
      </c>
      <c r="E56" s="102"/>
      <c r="F56" s="76" t="s">
        <v>19</v>
      </c>
      <c r="G56" s="77"/>
      <c r="H56" s="20"/>
      <c r="I56" s="20"/>
      <c r="J56" s="20"/>
      <c r="K56" s="20"/>
      <c r="L56" s="20"/>
      <c r="M56" s="20"/>
      <c r="N56" s="20"/>
      <c r="O56" s="20"/>
    </row>
    <row r="57" spans="2:16" ht="23.45" customHeight="1" x14ac:dyDescent="0.15">
      <c r="B57" s="87" t="s">
        <v>48</v>
      </c>
      <c r="C57" s="88"/>
      <c r="D57" s="89">
        <v>0</v>
      </c>
      <c r="E57" s="89"/>
      <c r="F57" s="76" t="s">
        <v>19</v>
      </c>
      <c r="G57" s="77"/>
      <c r="H57" s="20"/>
      <c r="I57" s="20"/>
      <c r="J57" s="20"/>
      <c r="K57" s="20"/>
      <c r="L57" s="20"/>
      <c r="M57" s="20"/>
      <c r="N57" s="20"/>
      <c r="O57" s="20"/>
    </row>
    <row r="58" spans="2:16" ht="12" customHeight="1" x14ac:dyDescent="0.15">
      <c r="B58" s="78"/>
      <c r="C58" s="78"/>
      <c r="D58" s="79"/>
      <c r="E58" s="79"/>
      <c r="F58" s="77"/>
      <c r="G58" s="77"/>
      <c r="H58" s="20"/>
      <c r="I58" s="20"/>
      <c r="J58" s="20"/>
      <c r="K58" s="20"/>
      <c r="L58" s="20"/>
      <c r="M58" s="20"/>
      <c r="N58" s="20"/>
      <c r="O58" s="20"/>
    </row>
    <row r="59" spans="2:16" ht="23.45" customHeight="1" x14ac:dyDescent="0.15">
      <c r="B59" s="87" t="s">
        <v>87</v>
      </c>
      <c r="C59" s="88"/>
      <c r="D59" s="102" t="e">
        <f>D55-D57</f>
        <v>#DIV/0!</v>
      </c>
      <c r="E59" s="102"/>
      <c r="F59" s="76" t="s">
        <v>19</v>
      </c>
      <c r="G59" s="77"/>
      <c r="N59" s="20"/>
      <c r="O59" s="20"/>
    </row>
    <row r="60" spans="2:16" ht="23.45" customHeight="1" x14ac:dyDescent="0.15">
      <c r="B60" s="87" t="s">
        <v>88</v>
      </c>
      <c r="C60" s="88"/>
      <c r="D60" s="102" t="e">
        <f>D56-D57</f>
        <v>#DIV/0!</v>
      </c>
      <c r="E60" s="102"/>
      <c r="F60" s="76" t="s">
        <v>19</v>
      </c>
      <c r="G60" s="77"/>
      <c r="N60" s="20"/>
      <c r="O60" s="20"/>
    </row>
    <row r="61" spans="2:16" ht="12" customHeight="1" x14ac:dyDescent="0.15">
      <c r="B61" s="78"/>
      <c r="C61" s="78"/>
      <c r="D61" s="79"/>
      <c r="E61" s="79"/>
      <c r="F61" s="77"/>
      <c r="G61" s="77"/>
      <c r="H61" s="20"/>
      <c r="I61" s="20"/>
      <c r="J61" s="20"/>
      <c r="K61" s="20"/>
      <c r="L61" s="20"/>
      <c r="M61" s="20"/>
      <c r="N61" s="20"/>
      <c r="O61" s="20"/>
    </row>
    <row r="62" spans="2:16" ht="23.45" customHeight="1" x14ac:dyDescent="0.15">
      <c r="B62" s="90" t="s">
        <v>20</v>
      </c>
      <c r="C62" s="90"/>
      <c r="D62" s="79"/>
      <c r="E62" s="79"/>
      <c r="F62" s="77"/>
      <c r="G62" s="77"/>
      <c r="H62" s="20"/>
      <c r="I62" s="20"/>
      <c r="J62" s="20"/>
      <c r="K62" s="20"/>
      <c r="L62" s="20"/>
      <c r="M62" s="20"/>
      <c r="N62" s="20"/>
      <c r="O62" s="20"/>
    </row>
    <row r="63" spans="2:16" ht="23.45" customHeight="1" x14ac:dyDescent="0.15">
      <c r="B63" s="87" t="s">
        <v>46</v>
      </c>
      <c r="C63" s="88"/>
      <c r="D63" s="102" t="e">
        <f>D46+D59</f>
        <v>#DIV/0!</v>
      </c>
      <c r="E63" s="102"/>
      <c r="F63" s="76" t="s">
        <v>19</v>
      </c>
      <c r="G63" s="77"/>
      <c r="H63" s="30" t="s">
        <v>89</v>
      </c>
      <c r="I63" s="20"/>
      <c r="J63" s="20"/>
      <c r="K63" s="20"/>
      <c r="L63" s="20"/>
      <c r="M63" s="20"/>
      <c r="N63" s="20"/>
      <c r="O63" s="20"/>
    </row>
    <row r="64" spans="2:16" ht="23.45" customHeight="1" x14ac:dyDescent="0.15">
      <c r="B64" s="87" t="s">
        <v>46</v>
      </c>
      <c r="C64" s="88"/>
      <c r="D64" s="102" t="e">
        <f>D47+D60</f>
        <v>#DIV/0!</v>
      </c>
      <c r="E64" s="102"/>
      <c r="F64" s="76" t="s">
        <v>19</v>
      </c>
      <c r="G64" s="77"/>
      <c r="H64" s="30" t="s">
        <v>89</v>
      </c>
      <c r="I64" s="20"/>
      <c r="J64" s="20"/>
      <c r="K64" s="20"/>
      <c r="L64" s="20"/>
      <c r="M64" s="20"/>
      <c r="N64" s="20"/>
      <c r="O64" s="20"/>
    </row>
    <row r="65" s="2" customFormat="1" ht="9" customHeight="1" x14ac:dyDescent="0.15"/>
  </sheetData>
  <sheetProtection algorithmName="SHA-512" hashValue="pEw66fDQH6LBg2z2nwCmgg4xfhTd+9e7kxHURnJvvGCXB37y0NDiGUEAPknbs9IW6KP6GsWR0zY9HmU6uszxuw==" saltValue="ag4McdnhcvN78O7HuoiHMw==" spinCount="100000" sheet="1" objects="1" scenarios="1"/>
  <mergeCells count="134">
    <mergeCell ref="B63:C63"/>
    <mergeCell ref="D63:E63"/>
    <mergeCell ref="F63:G63"/>
    <mergeCell ref="B64:C64"/>
    <mergeCell ref="D64:E64"/>
    <mergeCell ref="F64:G64"/>
    <mergeCell ref="B59:C59"/>
    <mergeCell ref="D59:E59"/>
    <mergeCell ref="F59:G59"/>
    <mergeCell ref="B61:C61"/>
    <mergeCell ref="D61:E61"/>
    <mergeCell ref="F61:G61"/>
    <mergeCell ref="B62:C62"/>
    <mergeCell ref="D62:E62"/>
    <mergeCell ref="F62:G62"/>
    <mergeCell ref="B49:C49"/>
    <mergeCell ref="D49:E49"/>
    <mergeCell ref="F49:G49"/>
    <mergeCell ref="B50:C50"/>
    <mergeCell ref="D50:E50"/>
    <mergeCell ref="F50:G50"/>
    <mergeCell ref="B52:C52"/>
    <mergeCell ref="D52:E52"/>
    <mergeCell ref="F52:G52"/>
    <mergeCell ref="B51:C51"/>
    <mergeCell ref="D51:E51"/>
    <mergeCell ref="F51:G51"/>
    <mergeCell ref="F44:G44"/>
    <mergeCell ref="B46:C46"/>
    <mergeCell ref="D46:E46"/>
    <mergeCell ref="F46:G46"/>
    <mergeCell ref="B45:C45"/>
    <mergeCell ref="D45:E45"/>
    <mergeCell ref="F45:G45"/>
    <mergeCell ref="B48:C48"/>
    <mergeCell ref="D48:E48"/>
    <mergeCell ref="F48:G48"/>
    <mergeCell ref="B47:C47"/>
    <mergeCell ref="D47:E47"/>
    <mergeCell ref="F47:G47"/>
    <mergeCell ref="B44:C44"/>
    <mergeCell ref="D44:E44"/>
    <mergeCell ref="B32:C32"/>
    <mergeCell ref="B33:C33"/>
    <mergeCell ref="B34:C34"/>
    <mergeCell ref="D34:E34"/>
    <mergeCell ref="B37:C37"/>
    <mergeCell ref="D37:E37"/>
    <mergeCell ref="F37:G37"/>
    <mergeCell ref="B39:C39"/>
    <mergeCell ref="D39:E39"/>
    <mergeCell ref="F39:G39"/>
    <mergeCell ref="B38:C38"/>
    <mergeCell ref="D38:E38"/>
    <mergeCell ref="F38:G38"/>
    <mergeCell ref="J18:K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15:C15"/>
    <mergeCell ref="D15:E15"/>
    <mergeCell ref="B17:C17"/>
    <mergeCell ref="D17:E17"/>
    <mergeCell ref="B11:C11"/>
    <mergeCell ref="D11:E11"/>
    <mergeCell ref="B12:C12"/>
    <mergeCell ref="D12:E12"/>
    <mergeCell ref="B13:C13"/>
    <mergeCell ref="D13:E13"/>
    <mergeCell ref="B14:C14"/>
    <mergeCell ref="D14:E14"/>
    <mergeCell ref="D16:E16"/>
    <mergeCell ref="J8:K8"/>
    <mergeCell ref="B9:C9"/>
    <mergeCell ref="D9:E9"/>
    <mergeCell ref="B10:C10"/>
    <mergeCell ref="D10:E10"/>
    <mergeCell ref="C4:J4"/>
    <mergeCell ref="B5:B7"/>
    <mergeCell ref="D5:J5"/>
    <mergeCell ref="D6:F6"/>
    <mergeCell ref="H6:J6"/>
    <mergeCell ref="D7:F7"/>
    <mergeCell ref="G7:J7"/>
    <mergeCell ref="H39:I39"/>
    <mergeCell ref="J39:N39"/>
    <mergeCell ref="H40:I40"/>
    <mergeCell ref="J40:N40"/>
    <mergeCell ref="B43:C43"/>
    <mergeCell ref="D43:E43"/>
    <mergeCell ref="F43:G43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  <mergeCell ref="H52:I52"/>
    <mergeCell ref="J52:N52"/>
    <mergeCell ref="H53:I53"/>
    <mergeCell ref="J53:N53"/>
    <mergeCell ref="B58:C58"/>
    <mergeCell ref="D58:E58"/>
    <mergeCell ref="F58:G58"/>
    <mergeCell ref="B60:C60"/>
    <mergeCell ref="D60:E60"/>
    <mergeCell ref="F60:G60"/>
    <mergeCell ref="B53:C53"/>
    <mergeCell ref="D53:E53"/>
    <mergeCell ref="B54:C54"/>
    <mergeCell ref="D54:E54"/>
    <mergeCell ref="F54:G54"/>
    <mergeCell ref="B55:C55"/>
    <mergeCell ref="D55:E55"/>
    <mergeCell ref="F55:G55"/>
    <mergeCell ref="B57:C57"/>
    <mergeCell ref="D57:E57"/>
    <mergeCell ref="F57:G57"/>
    <mergeCell ref="B56:C56"/>
    <mergeCell ref="D56:E56"/>
    <mergeCell ref="F56:G56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風力発電_記入例</vt:lpstr>
      <vt:lpstr>風力発電_記入用</vt:lpstr>
      <vt:lpstr>風力発電_記入用!Print_Area</vt:lpstr>
      <vt:lpstr>風力発電_記入例!Print_Area</vt:lpstr>
      <vt:lpstr>風力発電_記入用!Print_Titles</vt:lpstr>
      <vt:lpstr>風力発電_記入例!Print_Titles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2022-04-05T02:26:11Z</dcterms:created>
  <dcterms:modified xsi:type="dcterms:W3CDTF">2026-04-07T05:10:41Z</dcterms:modified>
</cp:coreProperties>
</file>