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heckCompatibility="1"/>
  <xr:revisionPtr revIDLastSave="0" documentId="13_ncr:1_{C1CE4B62-41D4-4B09-AE92-CEF9C6614FB4}" xr6:coauthVersionLast="47" xr6:coauthVersionMax="47" xr10:uidLastSave="{00000000-0000-0000-0000-000000000000}"/>
  <bookViews>
    <workbookView xWindow="28680" yWindow="-120" windowWidth="29040" windowHeight="15225" tabRatio="922" xr2:uid="{00000000-000D-0000-FFFF-FFFF00000000}"/>
  </bookViews>
  <sheets>
    <sheet name="風力発電_記入例" sheetId="18" r:id="rId1"/>
    <sheet name="風力発電_記入用" sheetId="21" r:id="rId2"/>
  </sheets>
  <definedNames>
    <definedName name="_xlnm.Print_Area" localSheetId="1">風力発電_記入用!$A$1:$R$81</definedName>
    <definedName name="_xlnm.Print_Area" localSheetId="0">風力発電_記入例!$A$1:$R$81</definedName>
    <definedName name="_xlnm.Print_Titles" localSheetId="1">風力発電_記入用!$2:$2</definedName>
    <definedName name="_xlnm.Print_Titles" localSheetId="0">風力発電_記入例!$2:$2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1" l="1"/>
  <c r="O24" i="21"/>
  <c r="N24" i="21"/>
  <c r="M24" i="21"/>
  <c r="L24" i="21"/>
  <c r="K24" i="21"/>
  <c r="J24" i="21"/>
  <c r="I24" i="21"/>
  <c r="H24" i="21"/>
  <c r="G24" i="21"/>
  <c r="F24" i="21"/>
  <c r="E24" i="21"/>
  <c r="O24" i="18"/>
  <c r="E24" i="18"/>
  <c r="F24" i="18"/>
  <c r="G24" i="18"/>
  <c r="H24" i="18"/>
  <c r="I24" i="18"/>
  <c r="J24" i="18"/>
  <c r="K24" i="18"/>
  <c r="L24" i="18"/>
  <c r="M24" i="18"/>
  <c r="N24" i="18"/>
  <c r="D24" i="18"/>
  <c r="D38" i="18" l="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8" i="21"/>
  <c r="O29" i="21" s="1"/>
  <c r="N28" i="21"/>
  <c r="N29" i="21" s="1"/>
  <c r="N32" i="21" s="1"/>
  <c r="M28" i="21"/>
  <c r="M29" i="21" s="1"/>
  <c r="L28" i="21"/>
  <c r="L29" i="21" s="1"/>
  <c r="K28" i="21"/>
  <c r="K29" i="21" s="1"/>
  <c r="J28" i="21"/>
  <c r="J29" i="21" s="1"/>
  <c r="J32" i="21" s="1"/>
  <c r="I28" i="21"/>
  <c r="I29" i="21" s="1"/>
  <c r="H28" i="21"/>
  <c r="H29" i="21" s="1"/>
  <c r="G28" i="21"/>
  <c r="G29" i="21" s="1"/>
  <c r="F28" i="21"/>
  <c r="F29" i="21" s="1"/>
  <c r="F32" i="21" s="1"/>
  <c r="E28" i="21"/>
  <c r="E29" i="21" s="1"/>
  <c r="D28" i="21"/>
  <c r="D29" i="21" s="1"/>
  <c r="P23" i="21"/>
  <c r="P21" i="21"/>
  <c r="P19" i="21"/>
  <c r="P21" i="18"/>
  <c r="D28" i="18"/>
  <c r="D29" i="18" s="1"/>
  <c r="D40" i="18"/>
  <c r="O28" i="18"/>
  <c r="E28" i="18"/>
  <c r="F28" i="18"/>
  <c r="F29" i="18" s="1"/>
  <c r="G28" i="18"/>
  <c r="G29" i="18" s="1"/>
  <c r="H28" i="18"/>
  <c r="I28" i="18"/>
  <c r="J28" i="18"/>
  <c r="J29" i="18" s="1"/>
  <c r="K28" i="18"/>
  <c r="L28" i="18"/>
  <c r="M28" i="18"/>
  <c r="N28" i="18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P23" i="18"/>
  <c r="P19" i="18"/>
  <c r="H32" i="21" l="1"/>
  <c r="L32" i="2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P32" i="21"/>
  <c r="P32" i="18"/>
  <c r="D33" i="18"/>
  <c r="D43" i="18" s="1"/>
  <c r="P29" i="18"/>
  <c r="D16" i="18" s="1"/>
  <c r="D45" i="21" l="1"/>
  <c r="D47" i="21" s="1"/>
  <c r="D50" i="21" s="1"/>
  <c r="D45" i="18"/>
  <c r="D47" i="18" s="1"/>
  <c r="D50" i="18" s="1"/>
</calcChain>
</file>

<file path=xl/sharedStrings.xml><?xml version="1.0" encoding="utf-8"?>
<sst xmlns="http://schemas.openxmlformats.org/spreadsheetml/2006/main" count="173" uniqueCount="86">
  <si>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</si>
  <si>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</si>
  <si>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</si>
  <si>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</si>
  <si>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</si>
  <si>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</si>
  <si>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</si>
  <si>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</si>
  <si>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</si>
  <si>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</si>
  <si>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</si>
  <si>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</si>
  <si>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</si>
  <si>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</si>
  <si>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</si>
  <si>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</si>
  <si>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</si>
  <si>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</si>
  <si>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</si>
  <si>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</si>
  <si>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</si>
  <si>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</si>
  <si>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</si>
  <si>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</si>
  <si>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</si>
  <si>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</si>
  <si>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</si>
  <si>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</si>
  <si>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</si>
  <si>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</si>
  <si>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</si>
  <si>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</si>
  <si>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</si>
  <si>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</si>
  <si>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</si>
  <si>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</si>
  <si>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</si>
  <si>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</si>
  <si>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</si>
  <si>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</si>
  <si>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</si>
  <si>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</si>
  <si>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</si>
  <si>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</si>
  <si>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</si>
  <si>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</si>
  <si>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</si>
  <si>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</si>
  <si>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</si>
  <si>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</si>
  <si>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</si>
  <si>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</si>
  <si>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</si>
  <si>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</si>
  <si>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</si>
  <si>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</si>
  <si>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</si>
  <si>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</si>
  <si>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</si>
  <si>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</si>
  <si>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</si>
  <si>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</si>
  <si>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</si>
  <si>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</si>
  <si>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</si>
  <si>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</si>
  <si>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別添2　性能曲線</t>
    <rPh sb="0" eb="2">
      <t>ベッテン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</si>
  <si>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</si>
  <si>
    <t>※代替が無い場合は0</t>
    <phoneticPr fontId="2"/>
  </si>
  <si>
    <t>※代替が無い場合は０</t>
    <rPh sb="1" eb="3">
      <t>ダイタイ</t>
    </rPh>
    <rPh sb="4" eb="5">
      <t>ナ</t>
    </rPh>
    <rPh sb="6" eb="8">
      <t>バアイ</t>
    </rPh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</si>
  <si>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</si>
  <si>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平均風速：実施サイトにおける値　※ウェイクロス等の損失なし
（m/秒）</t>
    <rPh sb="0" eb="2">
      <t>ヘイキン</t>
    </rPh>
    <rPh sb="23" eb="24">
      <t>トウ</t>
    </rPh>
    <rPh sb="25" eb="27">
      <t>ソンシツ</t>
    </rPh>
    <phoneticPr fontId="2"/>
  </si>
  <si>
    <t>①発電端電力量　※ウェイクロス等の損失なし
（kWh/月)</t>
    <rPh sb="15" eb="16">
      <t>トウ</t>
    </rPh>
    <rPh sb="17" eb="19">
      <t>ソンシツ</t>
    </rPh>
    <phoneticPr fontId="2"/>
  </si>
  <si>
    <t>平均風速：実施サイトにおける値　※ウェイクロス等の損失あり
（m/秒）</t>
    <rPh sb="0" eb="2">
      <t>ヘイキン</t>
    </rPh>
    <rPh sb="23" eb="24">
      <t>トウ</t>
    </rPh>
    <rPh sb="25" eb="27">
      <t>ソンシツ</t>
    </rPh>
    <phoneticPr fontId="2"/>
  </si>
  <si>
    <t>②発電端電力量　※ウェイクロス等の損失あり
（kWh/月)</t>
    <rPh sb="15" eb="16">
      <t>トウ</t>
    </rPh>
    <rPh sb="17" eb="19">
      <t>ソンシツ</t>
    </rPh>
    <phoneticPr fontId="2"/>
  </si>
  <si>
    <t>③ウェイクロス等の損失（①-②÷①）
（％）</t>
    <rPh sb="7" eb="8">
      <t>トウ</t>
    </rPh>
    <rPh sb="9" eb="11">
      <t>ソンシツ</t>
    </rPh>
    <phoneticPr fontId="2"/>
  </si>
  <si>
    <t>⑧送電端電力量（①×（1-⑦））※風力発電機の出力の集積点(@発電サイト)
（kWh/月）</t>
    <phoneticPr fontId="2"/>
  </si>
  <si>
    <t>⑪月間有効発電量：送電端電力量－システム消費電力量（⑧－⑩）　
（kWh/月)</t>
    <rPh sb="1" eb="3">
      <t>ゲッカン</t>
    </rPh>
    <rPh sb="5" eb="6">
      <t>ハツ</t>
    </rPh>
    <rPh sb="20" eb="22">
      <t>ショウヒ</t>
    </rPh>
    <phoneticPr fontId="2"/>
  </si>
  <si>
    <t>⑫年間有効総発電量
(kWh/年）</t>
    <rPh sb="0" eb="2">
      <t>ネンカン</t>
    </rPh>
    <rPh sb="14" eb="15">
      <t>ネン</t>
    </rPh>
    <phoneticPr fontId="2"/>
  </si>
  <si>
    <t>③ウェイククロス等の損失（①-②÷①）
（％）</t>
    <rPh sb="8" eb="9">
      <t>トウ</t>
    </rPh>
    <rPh sb="10" eb="12">
      <t>ソンシツ</t>
    </rPh>
    <phoneticPr fontId="2"/>
  </si>
  <si>
    <t>⑪月間有効発電量：送電端電力量－システム消費電力量（⑧－⑩）　
（kWh/月)</t>
    <rPh sb="1" eb="3">
      <t>ゲッカン</t>
    </rPh>
    <rPh sb="3" eb="5">
      <t>ユウコウ</t>
    </rPh>
    <rPh sb="5" eb="7">
      <t>ハツデン</t>
    </rPh>
    <rPh sb="7" eb="8">
      <t>リョウ</t>
    </rPh>
    <rPh sb="20" eb="22">
      <t>ショウヒ</t>
    </rPh>
    <phoneticPr fontId="2"/>
  </si>
  <si>
    <t>⑫年間有効総発電量
(kWh/年）</t>
    <rPh sb="0" eb="2">
      <t>ネンカン</t>
    </rPh>
    <rPh sb="3" eb="6">
      <t>ユウコウソウ</t>
    </rPh>
    <rPh sb="14" eb="15">
      <t>ネン</t>
    </rPh>
    <phoneticPr fontId="2"/>
  </si>
  <si>
    <t>2024-2026JCM設備補助　CO2排出削減量計算（風力発電）※記入例</t>
    <rPh sb="34" eb="36">
      <t>キニュウ</t>
    </rPh>
    <rPh sb="36" eb="37">
      <t>レイ</t>
    </rPh>
    <phoneticPr fontId="2"/>
  </si>
  <si>
    <t>2024-2026JCM設備補助　CO2排出削減量計算（風力発電）</t>
  </si>
  <si>
    <t>20XX年度JCM設備補助公募要領</t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</si>
  <si>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別添1　風況データ20XX年～20XX年</t>
    <rPh sb="0" eb="2">
      <t>ベッテン</t>
    </rPh>
    <rPh sb="13" eb="14">
      <t>ネン</t>
    </rPh>
    <rPh sb="19" eb="2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</si>
</sst>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/>
    </xf>
    <xf numFmtId="0" fontId="11" fillId="2" borderId="1" xfId="0" applyFont="1" applyFill="1" applyBorder="1">
      <alignment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1" fillId="0" borderId="0" xfId="0" applyFont="1">
      <alignment vertical="center"/>
    </xf>
    <xf numFmtId="180" fontId="1" fillId="3" borderId="1" xfId="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10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quotePrefix="1" applyFont="1" applyBorder="1" applyAlignment="1">
      <alignment vertical="center" wrapText="1"/>
    </xf>
    <xf numFmtId="0" fontId="10" fillId="0" borderId="6" xfId="0" quotePrefix="1" applyFont="1" applyBorder="1" applyAlignment="1">
      <alignment vertical="center" wrapText="1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6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0" fontId="1" fillId="3" borderId="5" xfId="1" applyNumberFormat="1" applyFont="1" applyFill="1" applyBorder="1">
      <alignment vertical="center"/>
    </xf>
    <xf numFmtId="10" fontId="1" fillId="3" borderId="6" xfId="1" applyNumberFormat="1" applyFont="1" applyFill="1" applyBorder="1">
      <alignment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201707" y="15892503"/>
          <a:ext cx="6537592" cy="3805836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view="pageBreakPreview" zoomScaleNormal="70" zoomScaleSheetLayoutView="100" zoomScalePageLayoutView="85" workbookViewId="0">
      <selection activeCell="A3" sqref="A3"/>
    </sheetView>
  </sheetViews>
  <sheetFormatPr defaultRowHeight="13.5" x14ac:dyDescent="0.15"/>
  <cols>
    <col min="1" max="1" width="2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6" t="s">
        <v>82</v>
      </c>
    </row>
    <row r="4" spans="2:18" ht="19.149999999999999" customHeight="1" x14ac:dyDescent="0.15">
      <c r="B4" s="39" t="s">
        <v>1</v>
      </c>
      <c r="C4" s="79"/>
      <c r="D4" s="79"/>
      <c r="E4" s="79"/>
      <c r="F4" s="79"/>
      <c r="G4" s="79"/>
      <c r="H4" s="79"/>
      <c r="I4" s="79"/>
      <c r="J4" s="79"/>
      <c r="K4" s="8"/>
      <c r="L4" s="9"/>
      <c r="M4" s="9"/>
      <c r="N4" s="9"/>
    </row>
    <row r="5" spans="2:18" ht="19.149999999999999" customHeight="1" x14ac:dyDescent="0.15">
      <c r="B5" s="88" t="s">
        <v>0</v>
      </c>
      <c r="C5" s="39" t="s">
        <v>2</v>
      </c>
      <c r="D5" s="79"/>
      <c r="E5" s="85"/>
      <c r="F5" s="85"/>
      <c r="G5" s="85"/>
      <c r="H5" s="85"/>
      <c r="I5" s="85"/>
      <c r="J5" s="85"/>
      <c r="K5" s="10"/>
      <c r="L5" s="9"/>
      <c r="M5" s="9"/>
    </row>
    <row r="6" spans="2:18" ht="19.149999999999999" customHeight="1" x14ac:dyDescent="0.15">
      <c r="B6" s="89"/>
      <c r="C6" s="39" t="s">
        <v>3</v>
      </c>
      <c r="D6" s="91" t="s">
        <v>37</v>
      </c>
      <c r="E6" s="92"/>
      <c r="F6" s="93"/>
      <c r="G6" s="3" t="s">
        <v>4</v>
      </c>
      <c r="H6" s="91" t="s">
        <v>38</v>
      </c>
      <c r="I6" s="92"/>
      <c r="J6" s="93"/>
      <c r="K6" s="10"/>
      <c r="L6" s="9"/>
      <c r="M6" s="9"/>
    </row>
    <row r="7" spans="2:18" ht="19.149999999999999" customHeight="1" x14ac:dyDescent="0.15">
      <c r="B7" s="90"/>
      <c r="C7" s="39" t="s">
        <v>24</v>
      </c>
      <c r="D7" s="42">
        <v>1200</v>
      </c>
      <c r="E7" s="42"/>
      <c r="F7" s="42"/>
      <c r="G7" s="43" t="s">
        <v>25</v>
      </c>
      <c r="H7" s="44"/>
      <c r="I7" s="44"/>
      <c r="J7" s="45"/>
      <c r="K7" s="10"/>
      <c r="L7" s="9"/>
      <c r="M7" s="9"/>
      <c r="N7" s="9"/>
    </row>
    <row r="8" spans="2:18" ht="19.149999999999999" customHeight="1" x14ac:dyDescent="0.15">
      <c r="B8" s="1"/>
      <c r="C8" s="1"/>
      <c r="D8" s="1"/>
      <c r="E8" s="1"/>
      <c r="F8" s="1"/>
      <c r="G8" s="7"/>
      <c r="H8" s="11"/>
      <c r="I8" s="1"/>
      <c r="J8" s="76"/>
      <c r="K8" s="77"/>
      <c r="L8" s="12"/>
      <c r="M8" s="1"/>
      <c r="N8" s="1"/>
    </row>
    <row r="9" spans="2:18" ht="19.149999999999999" customHeight="1" x14ac:dyDescent="0.15">
      <c r="B9" s="52" t="s">
        <v>32</v>
      </c>
      <c r="C9" s="52"/>
      <c r="D9" s="94" t="s">
        <v>33</v>
      </c>
      <c r="E9" s="95"/>
      <c r="K9" s="25"/>
      <c r="L9" s="12"/>
      <c r="M9" s="1"/>
      <c r="N9" s="1"/>
      <c r="R9" s="19"/>
    </row>
    <row r="10" spans="2:18" ht="19.149999999999999" customHeight="1" x14ac:dyDescent="0.15">
      <c r="B10" s="52" t="s">
        <v>34</v>
      </c>
      <c r="C10" s="52"/>
      <c r="D10" s="86" t="s">
        <v>35</v>
      </c>
      <c r="E10" s="87"/>
      <c r="G10" s="38"/>
      <c r="K10" s="25"/>
      <c r="L10" s="12"/>
      <c r="M10" s="1"/>
      <c r="N10" s="1"/>
      <c r="R10" s="19"/>
    </row>
    <row r="11" spans="2:18" ht="19.149999999999999" customHeight="1" x14ac:dyDescent="0.15">
      <c r="B11" s="43" t="s">
        <v>41</v>
      </c>
      <c r="C11" s="45"/>
      <c r="D11" s="53">
        <v>50</v>
      </c>
      <c r="E11" s="53"/>
      <c r="F11" s="1" t="s">
        <v>40</v>
      </c>
      <c r="L11" s="1"/>
      <c r="M11" s="1"/>
      <c r="N11" s="1"/>
    </row>
    <row r="12" spans="2:18" ht="19.149999999999999" customHeight="1" x14ac:dyDescent="0.15">
      <c r="B12" s="50" t="s">
        <v>42</v>
      </c>
      <c r="C12" s="51"/>
      <c r="D12" s="54">
        <v>70</v>
      </c>
      <c r="E12" s="54"/>
      <c r="F12" s="1" t="s">
        <v>40</v>
      </c>
      <c r="L12" s="1"/>
      <c r="M12" s="1"/>
      <c r="N12" s="1"/>
    </row>
    <row r="13" spans="2:18" ht="19.149999999999999" customHeight="1" x14ac:dyDescent="0.15">
      <c r="B13" s="43" t="s">
        <v>43</v>
      </c>
      <c r="C13" s="45"/>
      <c r="D13" s="55">
        <v>2000</v>
      </c>
      <c r="E13" s="55"/>
      <c r="F13" s="1" t="s">
        <v>44</v>
      </c>
      <c r="L13" s="1"/>
      <c r="M13" s="1"/>
      <c r="N13" s="1"/>
    </row>
    <row r="14" spans="2:18" ht="19.149999999999999" customHeight="1" x14ac:dyDescent="0.15">
      <c r="B14" s="66" t="s">
        <v>45</v>
      </c>
      <c r="C14" s="67"/>
      <c r="D14" s="55">
        <v>20</v>
      </c>
      <c r="E14" s="55"/>
      <c r="F14" s="1" t="s">
        <v>46</v>
      </c>
      <c r="H14" s="1"/>
      <c r="I14" s="1"/>
      <c r="J14" s="1"/>
      <c r="K14" s="1"/>
      <c r="L14" s="1"/>
      <c r="M14" s="1"/>
      <c r="N14" s="1"/>
    </row>
    <row r="15" spans="2:18" ht="19.149999999999999" customHeight="1" x14ac:dyDescent="0.15">
      <c r="B15" s="66" t="s">
        <v>47</v>
      </c>
      <c r="C15" s="67"/>
      <c r="D15" s="55">
        <v>40000</v>
      </c>
      <c r="E15" s="55"/>
      <c r="F15" s="1" t="s">
        <v>48</v>
      </c>
      <c r="H15" s="1"/>
      <c r="I15" s="1"/>
      <c r="J15" s="1"/>
      <c r="K15" s="1"/>
      <c r="L15" s="1"/>
      <c r="M15" s="1"/>
      <c r="N15" s="1"/>
      <c r="O15" s="23"/>
      <c r="P15" s="18" t="s">
        <v>23</v>
      </c>
    </row>
    <row r="16" spans="2:18" ht="19.149999999999999" customHeight="1" x14ac:dyDescent="0.15">
      <c r="B16" s="66" t="s">
        <v>64</v>
      </c>
      <c r="C16" s="67"/>
      <c r="D16" s="56">
        <f>ROUND((P29/(D13*D14*24*365)),4)</f>
        <v>0.3382</v>
      </c>
      <c r="E16" s="56"/>
      <c r="G16" s="1"/>
      <c r="I16" s="1"/>
      <c r="J16" s="1"/>
      <c r="K16" s="1"/>
      <c r="L16" s="1"/>
      <c r="M16" s="1"/>
      <c r="N16" s="1"/>
      <c r="O16" s="24"/>
      <c r="P16" s="22" t="s">
        <v>39</v>
      </c>
      <c r="R16" s="37"/>
    </row>
    <row r="17" spans="2:18" x14ac:dyDescent="0.15">
      <c r="B17" s="1"/>
      <c r="C17" s="1"/>
      <c r="D17" s="1"/>
      <c r="E17" s="1"/>
      <c r="F17" s="1"/>
      <c r="G17" s="7"/>
      <c r="H17" s="11"/>
      <c r="I17" s="1"/>
      <c r="J17" s="74"/>
      <c r="K17" s="75"/>
      <c r="L17" s="12"/>
      <c r="M17" s="1"/>
      <c r="N17" s="1"/>
    </row>
    <row r="18" spans="2:18" x14ac:dyDescent="0.15">
      <c r="B18" s="46" t="s">
        <v>65</v>
      </c>
      <c r="C18" s="47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68" t="s">
        <v>67</v>
      </c>
      <c r="C19" s="78"/>
      <c r="D19" s="14">
        <v>31</v>
      </c>
      <c r="E19" s="14">
        <v>28</v>
      </c>
      <c r="F19" s="14">
        <v>31</v>
      </c>
      <c r="G19" s="14">
        <v>30</v>
      </c>
      <c r="H19" s="14">
        <v>31</v>
      </c>
      <c r="I19" s="14">
        <v>30</v>
      </c>
      <c r="J19" s="40">
        <v>28</v>
      </c>
      <c r="K19" s="14">
        <v>31</v>
      </c>
      <c r="L19" s="14">
        <v>30</v>
      </c>
      <c r="M19" s="14">
        <v>31</v>
      </c>
      <c r="N19" s="14">
        <v>30</v>
      </c>
      <c r="O19" s="14">
        <v>31</v>
      </c>
      <c r="P19" s="15">
        <f>SUM(D19:O19)</f>
        <v>362</v>
      </c>
      <c r="Q19" s="41" t="s">
        <v>70</v>
      </c>
    </row>
    <row r="20" spans="2:18" ht="34.15" customHeight="1" x14ac:dyDescent="0.15">
      <c r="B20" s="68" t="s">
        <v>71</v>
      </c>
      <c r="C20" s="69"/>
      <c r="D20" s="27">
        <v>7</v>
      </c>
      <c r="E20" s="27">
        <v>7</v>
      </c>
      <c r="F20" s="27">
        <v>7.2</v>
      </c>
      <c r="G20" s="27">
        <v>7.5</v>
      </c>
      <c r="H20" s="27">
        <v>7.2</v>
      </c>
      <c r="I20" s="27">
        <v>6.8</v>
      </c>
      <c r="J20" s="27">
        <v>6.8</v>
      </c>
      <c r="K20" s="27">
        <v>6.5</v>
      </c>
      <c r="L20" s="27">
        <v>7</v>
      </c>
      <c r="M20" s="27">
        <v>7.2</v>
      </c>
      <c r="N20" s="27">
        <v>7.3</v>
      </c>
      <c r="O20" s="27">
        <v>7.1</v>
      </c>
      <c r="P20" s="13"/>
      <c r="Q20" s="20" t="s">
        <v>85</v>
      </c>
      <c r="R20" s="35"/>
    </row>
    <row r="21" spans="2:18" ht="34.15" customHeight="1" x14ac:dyDescent="0.15">
      <c r="B21" s="68" t="s">
        <v>72</v>
      </c>
      <c r="C21" s="69"/>
      <c r="D21" s="21">
        <v>12512260</v>
      </c>
      <c r="E21" s="21">
        <v>11301380</v>
      </c>
      <c r="F21" s="21">
        <v>12869750</v>
      </c>
      <c r="G21" s="21">
        <v>13405980</v>
      </c>
      <c r="H21" s="21">
        <v>12868600</v>
      </c>
      <c r="I21" s="21">
        <v>11976020</v>
      </c>
      <c r="J21" s="21">
        <v>12375200</v>
      </c>
      <c r="K21" s="21">
        <v>11829230</v>
      </c>
      <c r="L21" s="21">
        <v>12328240</v>
      </c>
      <c r="M21" s="21">
        <v>13103170</v>
      </c>
      <c r="N21" s="21">
        <v>12856610</v>
      </c>
      <c r="O21" s="21">
        <v>12921180</v>
      </c>
      <c r="P21" s="16">
        <f>SUM(D21:O21)</f>
        <v>150347620</v>
      </c>
      <c r="Q21" s="20" t="s">
        <v>66</v>
      </c>
      <c r="R21" s="35"/>
    </row>
    <row r="22" spans="2:18" ht="34.15" customHeight="1" x14ac:dyDescent="0.15">
      <c r="B22" s="68" t="s">
        <v>73</v>
      </c>
      <c r="C22" s="69"/>
      <c r="D22" s="27">
        <v>6.9</v>
      </c>
      <c r="E22" s="27">
        <v>6.9</v>
      </c>
      <c r="F22" s="27">
        <v>7.1</v>
      </c>
      <c r="G22" s="27">
        <v>7.3</v>
      </c>
      <c r="H22" s="27">
        <v>7.1</v>
      </c>
      <c r="I22" s="27">
        <v>6.7</v>
      </c>
      <c r="J22" s="27">
        <v>6.7</v>
      </c>
      <c r="K22" s="27">
        <v>6.4</v>
      </c>
      <c r="L22" s="27">
        <v>6.9</v>
      </c>
      <c r="M22" s="27">
        <v>7</v>
      </c>
      <c r="N22" s="27">
        <v>7.1</v>
      </c>
      <c r="O22" s="27">
        <v>7</v>
      </c>
      <c r="P22" s="13"/>
      <c r="Q22" s="20" t="s">
        <v>85</v>
      </c>
      <c r="R22" s="35"/>
    </row>
    <row r="23" spans="2:18" ht="34.15" customHeight="1" x14ac:dyDescent="0.15">
      <c r="B23" s="68" t="s">
        <v>74</v>
      </c>
      <c r="C23" s="69"/>
      <c r="D23" s="21">
        <v>12199453</v>
      </c>
      <c r="E23" s="21">
        <v>11030147</v>
      </c>
      <c r="F23" s="21">
        <v>12483660</v>
      </c>
      <c r="G23" s="21">
        <v>13030612</v>
      </c>
      <c r="H23" s="21">
        <v>12328120</v>
      </c>
      <c r="I23" s="21">
        <v>11353267</v>
      </c>
      <c r="J23" s="21">
        <v>11768815</v>
      </c>
      <c r="K23" s="21">
        <v>11261427</v>
      </c>
      <c r="L23" s="21">
        <v>11773469</v>
      </c>
      <c r="M23" s="21">
        <v>12474218</v>
      </c>
      <c r="N23" s="21">
        <v>12511072</v>
      </c>
      <c r="O23" s="21">
        <v>12603056</v>
      </c>
      <c r="P23" s="17">
        <f>SUM(D23:O23)</f>
        <v>144817316</v>
      </c>
      <c r="Q23" s="20"/>
      <c r="R23" s="35"/>
    </row>
    <row r="24" spans="2:18" ht="34.15" customHeight="1" x14ac:dyDescent="0.15">
      <c r="B24" s="68" t="s">
        <v>79</v>
      </c>
      <c r="C24" s="69"/>
      <c r="D24" s="26">
        <f>ROUND((1-D23/D21),4)</f>
        <v>2.5000000000000001E-2</v>
      </c>
      <c r="E24" s="26">
        <f t="shared" ref="E24:N24" si="0">ROUND((1-E23/E21),4)</f>
        <v>2.4E-2</v>
      </c>
      <c r="F24" s="26">
        <f t="shared" si="0"/>
        <v>0.03</v>
      </c>
      <c r="G24" s="26">
        <f t="shared" si="0"/>
        <v>2.8000000000000001E-2</v>
      </c>
      <c r="H24" s="26">
        <f t="shared" si="0"/>
        <v>4.2000000000000003E-2</v>
      </c>
      <c r="I24" s="26">
        <f t="shared" si="0"/>
        <v>5.1999999999999998E-2</v>
      </c>
      <c r="J24" s="26">
        <f t="shared" si="0"/>
        <v>4.9000000000000002E-2</v>
      </c>
      <c r="K24" s="26">
        <f t="shared" si="0"/>
        <v>4.8000000000000001E-2</v>
      </c>
      <c r="L24" s="26">
        <f t="shared" si="0"/>
        <v>4.4999999999999998E-2</v>
      </c>
      <c r="M24" s="26">
        <f t="shared" si="0"/>
        <v>4.8000000000000001E-2</v>
      </c>
      <c r="N24" s="26">
        <f t="shared" si="0"/>
        <v>2.69E-2</v>
      </c>
      <c r="O24" s="26">
        <f>ROUND((1-O23/O21),4)</f>
        <v>2.46E-2</v>
      </c>
      <c r="P24" s="31">
        <f>ROUND((1-P23/P21),4)</f>
        <v>3.6799999999999999E-2</v>
      </c>
      <c r="Q24" s="20"/>
      <c r="R24" s="35"/>
    </row>
    <row r="25" spans="2:18" ht="34.15" customHeight="1" x14ac:dyDescent="0.15">
      <c r="B25" s="68" t="s">
        <v>58</v>
      </c>
      <c r="C25" s="69"/>
      <c r="D25" s="29">
        <v>4.4999999999999998E-2</v>
      </c>
      <c r="E25" s="29">
        <v>4.4999999999999998E-2</v>
      </c>
      <c r="F25" s="29">
        <v>4.4999999999999998E-2</v>
      </c>
      <c r="G25" s="29">
        <v>4.4999999999999998E-2</v>
      </c>
      <c r="H25" s="29">
        <v>4.4999999999999998E-2</v>
      </c>
      <c r="I25" s="29">
        <v>4.4999999999999998E-2</v>
      </c>
      <c r="J25" s="29">
        <v>4.4999999999999998E-2</v>
      </c>
      <c r="K25" s="29">
        <v>4.4999999999999998E-2</v>
      </c>
      <c r="L25" s="29">
        <v>4.4999999999999998E-2</v>
      </c>
      <c r="M25" s="29">
        <v>4.4999999999999998E-2</v>
      </c>
      <c r="N25" s="29">
        <v>4.4999999999999998E-2</v>
      </c>
      <c r="O25" s="29">
        <v>4.4999999999999998E-2</v>
      </c>
      <c r="P25" s="2"/>
      <c r="Q25" s="20"/>
      <c r="R25" s="35"/>
    </row>
    <row r="26" spans="2:18" ht="34.15" customHeight="1" x14ac:dyDescent="0.15">
      <c r="B26" s="68" t="s">
        <v>59</v>
      </c>
      <c r="C26" s="69"/>
      <c r="D26" s="29">
        <v>0.05</v>
      </c>
      <c r="E26" s="29">
        <v>0.05</v>
      </c>
      <c r="F26" s="29">
        <v>0.05</v>
      </c>
      <c r="G26" s="29">
        <v>0.05</v>
      </c>
      <c r="H26" s="29">
        <v>0.05</v>
      </c>
      <c r="I26" s="29">
        <v>0.05</v>
      </c>
      <c r="J26" s="29">
        <v>0.05</v>
      </c>
      <c r="K26" s="29">
        <v>0.05</v>
      </c>
      <c r="L26" s="29">
        <v>0.05</v>
      </c>
      <c r="M26" s="29">
        <v>0.05</v>
      </c>
      <c r="N26" s="29">
        <v>0.05</v>
      </c>
      <c r="O26" s="29">
        <v>0.05</v>
      </c>
      <c r="P26" s="13"/>
      <c r="Q26" s="20"/>
      <c r="R26" s="35"/>
    </row>
    <row r="27" spans="2:18" ht="34.15" customHeight="1" x14ac:dyDescent="0.15">
      <c r="B27" s="68" t="s">
        <v>60</v>
      </c>
      <c r="C27" s="69"/>
      <c r="D27" s="29">
        <v>0.08</v>
      </c>
      <c r="E27" s="29">
        <v>0.08</v>
      </c>
      <c r="F27" s="29">
        <v>0.08</v>
      </c>
      <c r="G27" s="29">
        <v>0.08</v>
      </c>
      <c r="H27" s="29">
        <v>0.08</v>
      </c>
      <c r="I27" s="29">
        <v>0.08</v>
      </c>
      <c r="J27" s="29">
        <v>0.08</v>
      </c>
      <c r="K27" s="29">
        <v>0.08</v>
      </c>
      <c r="L27" s="29">
        <v>0.08</v>
      </c>
      <c r="M27" s="29">
        <v>0.08</v>
      </c>
      <c r="N27" s="29">
        <v>0.08</v>
      </c>
      <c r="O27" s="29">
        <v>0.08</v>
      </c>
      <c r="P27" s="13"/>
      <c r="Q27" s="20"/>
      <c r="R27" s="35"/>
    </row>
    <row r="28" spans="2:18" ht="34.15" customHeight="1" x14ac:dyDescent="0.15">
      <c r="B28" s="68" t="s">
        <v>61</v>
      </c>
      <c r="C28" s="69"/>
      <c r="D28" s="26">
        <f>SUM(D24:D27)</f>
        <v>0.2</v>
      </c>
      <c r="E28" s="26">
        <f t="shared" ref="E28:O28" si="1">SUM(E24:E27)</f>
        <v>0.19900000000000001</v>
      </c>
      <c r="F28" s="26">
        <f t="shared" si="1"/>
        <v>0.20500000000000002</v>
      </c>
      <c r="G28" s="26">
        <f t="shared" si="1"/>
        <v>0.20300000000000001</v>
      </c>
      <c r="H28" s="26">
        <f t="shared" si="1"/>
        <v>0.21700000000000003</v>
      </c>
      <c r="I28" s="26">
        <f t="shared" si="1"/>
        <v>0.22700000000000004</v>
      </c>
      <c r="J28" s="26">
        <f t="shared" si="1"/>
        <v>0.22400000000000003</v>
      </c>
      <c r="K28" s="26">
        <f t="shared" si="1"/>
        <v>0.22300000000000003</v>
      </c>
      <c r="L28" s="26">
        <f t="shared" si="1"/>
        <v>0.22000000000000003</v>
      </c>
      <c r="M28" s="26">
        <f t="shared" si="1"/>
        <v>0.22300000000000003</v>
      </c>
      <c r="N28" s="26">
        <f t="shared" si="1"/>
        <v>0.2019</v>
      </c>
      <c r="O28" s="26">
        <f t="shared" si="1"/>
        <v>0.1996</v>
      </c>
      <c r="P28" s="13"/>
      <c r="Q28" s="20"/>
      <c r="R28" s="35"/>
    </row>
    <row r="29" spans="2:18" ht="34.15" customHeight="1" x14ac:dyDescent="0.15">
      <c r="B29" s="68" t="s">
        <v>76</v>
      </c>
      <c r="C29" s="69"/>
      <c r="D29" s="28">
        <f>ROUND((D21*(1-D28)),0)</f>
        <v>10009808</v>
      </c>
      <c r="E29" s="28">
        <f t="shared" ref="E29:O29" si="2">ROUND((E21*(1-E28)),0)</f>
        <v>9052405</v>
      </c>
      <c r="F29" s="28">
        <f t="shared" si="2"/>
        <v>10231451</v>
      </c>
      <c r="G29" s="28">
        <f t="shared" si="2"/>
        <v>10684566</v>
      </c>
      <c r="H29" s="28">
        <f t="shared" si="2"/>
        <v>10076114</v>
      </c>
      <c r="I29" s="28">
        <f t="shared" si="2"/>
        <v>9257463</v>
      </c>
      <c r="J29" s="28">
        <f t="shared" si="2"/>
        <v>9603155</v>
      </c>
      <c r="K29" s="28">
        <f t="shared" si="2"/>
        <v>9191312</v>
      </c>
      <c r="L29" s="28">
        <f t="shared" si="2"/>
        <v>9616027</v>
      </c>
      <c r="M29" s="28">
        <f t="shared" si="2"/>
        <v>10181163</v>
      </c>
      <c r="N29" s="28">
        <f t="shared" si="2"/>
        <v>10260860</v>
      </c>
      <c r="O29" s="28">
        <f t="shared" si="2"/>
        <v>10342112</v>
      </c>
      <c r="P29" s="28">
        <f>SUM(D29:O29)</f>
        <v>118506436</v>
      </c>
      <c r="Q29" s="20"/>
      <c r="R29" s="35"/>
    </row>
    <row r="30" spans="2:18" ht="34.15" customHeight="1" x14ac:dyDescent="0.15">
      <c r="B30" s="68" t="s">
        <v>62</v>
      </c>
      <c r="C30" s="69"/>
      <c r="D30" s="21">
        <v>6054</v>
      </c>
      <c r="E30" s="21">
        <v>6054</v>
      </c>
      <c r="F30" s="21">
        <v>6054</v>
      </c>
      <c r="G30" s="21">
        <v>6054</v>
      </c>
      <c r="H30" s="21">
        <v>6054</v>
      </c>
      <c r="I30" s="21">
        <v>6054</v>
      </c>
      <c r="J30" s="21">
        <v>6054</v>
      </c>
      <c r="K30" s="21">
        <v>6054</v>
      </c>
      <c r="L30" s="21">
        <v>6054</v>
      </c>
      <c r="M30" s="21">
        <v>6054</v>
      </c>
      <c r="N30" s="21">
        <v>6054</v>
      </c>
      <c r="O30" s="21">
        <v>6054</v>
      </c>
      <c r="P30" s="30"/>
      <c r="Q30" s="36"/>
      <c r="R30" s="35"/>
    </row>
    <row r="31" spans="2:18" ht="34.15" customHeight="1" x14ac:dyDescent="0.15">
      <c r="B31" s="68" t="s">
        <v>63</v>
      </c>
      <c r="C31" s="69"/>
      <c r="D31" s="28">
        <f>D30*D19</f>
        <v>187674</v>
      </c>
      <c r="E31" s="28">
        <f t="shared" ref="E31:O31" si="3">E30*E19</f>
        <v>169512</v>
      </c>
      <c r="F31" s="28">
        <f t="shared" si="3"/>
        <v>187674</v>
      </c>
      <c r="G31" s="28">
        <f t="shared" si="3"/>
        <v>181620</v>
      </c>
      <c r="H31" s="28">
        <f t="shared" si="3"/>
        <v>187674</v>
      </c>
      <c r="I31" s="28">
        <f t="shared" si="3"/>
        <v>181620</v>
      </c>
      <c r="J31" s="28">
        <f t="shared" si="3"/>
        <v>169512</v>
      </c>
      <c r="K31" s="28">
        <f t="shared" si="3"/>
        <v>187674</v>
      </c>
      <c r="L31" s="28">
        <f t="shared" si="3"/>
        <v>181620</v>
      </c>
      <c r="M31" s="28">
        <f t="shared" si="3"/>
        <v>187674</v>
      </c>
      <c r="N31" s="28">
        <f t="shared" si="3"/>
        <v>181620</v>
      </c>
      <c r="O31" s="28">
        <f t="shared" si="3"/>
        <v>187674</v>
      </c>
      <c r="P31" s="28">
        <f>SUM(D31:O31)</f>
        <v>2191548</v>
      </c>
      <c r="Q31" s="36"/>
      <c r="R31" s="34"/>
    </row>
    <row r="32" spans="2:18" ht="34.15" customHeight="1" x14ac:dyDescent="0.15">
      <c r="B32" s="68" t="s">
        <v>80</v>
      </c>
      <c r="C32" s="69"/>
      <c r="D32" s="28">
        <f>D29-D31</f>
        <v>9822134</v>
      </c>
      <c r="E32" s="28">
        <f t="shared" ref="E32:O32" si="4">E29-E31</f>
        <v>8882893</v>
      </c>
      <c r="F32" s="28">
        <f t="shared" si="4"/>
        <v>10043777</v>
      </c>
      <c r="G32" s="28">
        <f t="shared" si="4"/>
        <v>10502946</v>
      </c>
      <c r="H32" s="28">
        <f t="shared" si="4"/>
        <v>9888440</v>
      </c>
      <c r="I32" s="28">
        <f t="shared" si="4"/>
        <v>9075843</v>
      </c>
      <c r="J32" s="28">
        <f t="shared" si="4"/>
        <v>9433643</v>
      </c>
      <c r="K32" s="28">
        <f t="shared" si="4"/>
        <v>9003638</v>
      </c>
      <c r="L32" s="28">
        <f t="shared" si="4"/>
        <v>9434407</v>
      </c>
      <c r="M32" s="28">
        <f t="shared" si="4"/>
        <v>9993489</v>
      </c>
      <c r="N32" s="28">
        <f t="shared" si="4"/>
        <v>10079240</v>
      </c>
      <c r="O32" s="28">
        <f t="shared" si="4"/>
        <v>10154438</v>
      </c>
      <c r="P32" s="28">
        <f>SUM(D32:O32)</f>
        <v>116314888</v>
      </c>
      <c r="Q32" s="36"/>
      <c r="R32" s="34"/>
    </row>
    <row r="33" spans="2:18" ht="34.15" customHeight="1" x14ac:dyDescent="0.15">
      <c r="B33" s="70" t="s">
        <v>81</v>
      </c>
      <c r="C33" s="71"/>
      <c r="D33" s="72">
        <f>SUM(D32:O32)</f>
        <v>116314888</v>
      </c>
      <c r="E33" s="7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33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6" t="s">
        <v>28</v>
      </c>
      <c r="C35" s="6"/>
      <c r="D35" s="33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3" t="s">
        <v>31</v>
      </c>
      <c r="C36" s="73"/>
      <c r="D36" s="65">
        <v>1752000</v>
      </c>
      <c r="E36" s="65"/>
      <c r="F36" s="48" t="s">
        <v>30</v>
      </c>
      <c r="G36" s="49"/>
      <c r="H36" s="19" t="s">
        <v>69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85" t="s">
        <v>29</v>
      </c>
      <c r="C37" s="85"/>
      <c r="D37" s="60">
        <v>0.6</v>
      </c>
      <c r="E37" s="60"/>
      <c r="F37" s="49" t="s">
        <v>18</v>
      </c>
      <c r="G37" s="49"/>
      <c r="H37" s="19"/>
      <c r="J37" s="1"/>
      <c r="K37" s="1"/>
      <c r="L37" s="1"/>
      <c r="M37" s="1"/>
      <c r="N37" s="1"/>
      <c r="P37" s="1"/>
      <c r="Q37" s="1"/>
      <c r="R37" s="32"/>
    </row>
    <row r="38" spans="2:18" ht="23.45" customHeight="1" x14ac:dyDescent="0.15">
      <c r="B38" s="61" t="s">
        <v>56</v>
      </c>
      <c r="C38" s="62"/>
      <c r="D38" s="58">
        <f>ROUNDDOWN((D36*D37/1000),0)</f>
        <v>1051</v>
      </c>
      <c r="E38" s="58"/>
      <c r="F38" s="48" t="s">
        <v>19</v>
      </c>
      <c r="G38" s="49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61" t="s">
        <v>55</v>
      </c>
      <c r="C39" s="62"/>
      <c r="D39" s="59">
        <v>0</v>
      </c>
      <c r="E39" s="59"/>
      <c r="F39" s="48" t="s">
        <v>19</v>
      </c>
      <c r="G39" s="49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61" t="s">
        <v>49</v>
      </c>
      <c r="C40" s="62"/>
      <c r="D40" s="58">
        <f>D38-D39</f>
        <v>1051</v>
      </c>
      <c r="E40" s="58"/>
      <c r="F40" s="48" t="s">
        <v>19</v>
      </c>
      <c r="G40" s="49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63"/>
      <c r="C41" s="63"/>
      <c r="D41" s="57"/>
      <c r="E41" s="57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64" t="s">
        <v>27</v>
      </c>
      <c r="C42" s="64"/>
      <c r="D42" s="57"/>
      <c r="E42" s="57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66" t="s">
        <v>54</v>
      </c>
      <c r="C43" s="67"/>
      <c r="D43" s="58">
        <f>D33-D36</f>
        <v>114562888</v>
      </c>
      <c r="E43" s="58"/>
      <c r="F43" s="48" t="s">
        <v>30</v>
      </c>
      <c r="G43" s="49"/>
      <c r="H43" s="1"/>
      <c r="I43" s="1"/>
      <c r="J43" s="1"/>
      <c r="K43" s="1"/>
      <c r="L43" s="1"/>
      <c r="M43" s="1"/>
      <c r="N43" s="1"/>
      <c r="O43" s="1"/>
    </row>
    <row r="44" spans="2:18" ht="23.45" customHeight="1" x14ac:dyDescent="0.15">
      <c r="B44" s="61" t="s">
        <v>20</v>
      </c>
      <c r="C44" s="62"/>
      <c r="D44" s="60">
        <v>0.5</v>
      </c>
      <c r="E44" s="60"/>
      <c r="F44" s="48" t="s">
        <v>18</v>
      </c>
      <c r="G44" s="49"/>
      <c r="H44" s="19" t="s">
        <v>22</v>
      </c>
      <c r="O44" s="1"/>
    </row>
    <row r="45" spans="2:18" ht="23.45" customHeight="1" x14ac:dyDescent="0.15">
      <c r="B45" s="61" t="s">
        <v>52</v>
      </c>
      <c r="C45" s="62"/>
      <c r="D45" s="58">
        <f>ROUNDDOWN((D43*D44/1000),0)</f>
        <v>57281</v>
      </c>
      <c r="E45" s="58"/>
      <c r="F45" s="48" t="s">
        <v>19</v>
      </c>
      <c r="G45" s="49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61" t="s">
        <v>53</v>
      </c>
      <c r="C46" s="62"/>
      <c r="D46" s="59">
        <v>0</v>
      </c>
      <c r="E46" s="59"/>
      <c r="F46" s="48" t="s">
        <v>19</v>
      </c>
      <c r="G46" s="49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61" t="s">
        <v>50</v>
      </c>
      <c r="C47" s="62"/>
      <c r="D47" s="58">
        <f>D45-D46</f>
        <v>57281</v>
      </c>
      <c r="E47" s="58"/>
      <c r="F47" s="48" t="s">
        <v>19</v>
      </c>
      <c r="G47" s="49"/>
      <c r="N47" s="1"/>
      <c r="O47" s="1"/>
    </row>
    <row r="48" spans="2:18" ht="12" customHeight="1" x14ac:dyDescent="0.15">
      <c r="B48" s="63"/>
      <c r="C48" s="63"/>
      <c r="D48" s="57"/>
      <c r="E48" s="57"/>
      <c r="F48" s="49"/>
      <c r="G48" s="49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64" t="s">
        <v>21</v>
      </c>
      <c r="C49" s="64"/>
      <c r="D49" s="57"/>
      <c r="E49" s="57"/>
      <c r="F49" s="49"/>
      <c r="G49" s="49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61" t="s">
        <v>51</v>
      </c>
      <c r="C50" s="62"/>
      <c r="D50" s="58">
        <f>D40+D47</f>
        <v>58332</v>
      </c>
      <c r="E50" s="58"/>
      <c r="F50" s="48" t="s">
        <v>19</v>
      </c>
      <c r="G50" s="49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80" t="s">
        <v>36</v>
      </c>
      <c r="C52" s="81"/>
      <c r="D52" s="82" t="s">
        <v>84</v>
      </c>
      <c r="E52" s="83"/>
      <c r="F52" s="83"/>
      <c r="G52" s="84"/>
    </row>
  </sheetData>
  <mergeCells count="89"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  <mergeCell ref="J17:K17"/>
    <mergeCell ref="J8:K8"/>
    <mergeCell ref="B19:C19"/>
    <mergeCell ref="B20:C20"/>
    <mergeCell ref="B21:C21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B42:C42"/>
    <mergeCell ref="B30:C30"/>
    <mergeCell ref="B31:C31"/>
    <mergeCell ref="B32:C32"/>
    <mergeCell ref="B33:C33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F48:G48"/>
    <mergeCell ref="F49:G49"/>
    <mergeCell ref="F41:G41"/>
    <mergeCell ref="F42:G42"/>
    <mergeCell ref="F43:G43"/>
    <mergeCell ref="F44:G44"/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view="pageBreakPreview" zoomScaleNormal="70" zoomScaleSheetLayoutView="100" zoomScalePageLayoutView="85" workbookViewId="0">
      <selection activeCell="A3" sqref="A3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6" t="s">
        <v>83</v>
      </c>
    </row>
    <row r="4" spans="2:18" ht="19.149999999999999" customHeight="1" x14ac:dyDescent="0.15">
      <c r="B4" s="39" t="s">
        <v>1</v>
      </c>
      <c r="C4" s="79"/>
      <c r="D4" s="79"/>
      <c r="E4" s="79"/>
      <c r="F4" s="79"/>
      <c r="G4" s="79"/>
      <c r="H4" s="79"/>
      <c r="I4" s="79"/>
      <c r="J4" s="79"/>
      <c r="K4" s="8"/>
      <c r="L4" s="9"/>
      <c r="M4" s="9"/>
      <c r="N4" s="9"/>
    </row>
    <row r="5" spans="2:18" ht="19.149999999999999" customHeight="1" x14ac:dyDescent="0.15">
      <c r="B5" s="88" t="s">
        <v>0</v>
      </c>
      <c r="C5" s="39" t="s">
        <v>2</v>
      </c>
      <c r="D5" s="79"/>
      <c r="E5" s="85"/>
      <c r="F5" s="85"/>
      <c r="G5" s="85"/>
      <c r="H5" s="85"/>
      <c r="I5" s="85"/>
      <c r="J5" s="85"/>
      <c r="K5" s="10"/>
      <c r="L5" s="9"/>
      <c r="M5" s="9"/>
    </row>
    <row r="6" spans="2:18" ht="19.149999999999999" customHeight="1" x14ac:dyDescent="0.15">
      <c r="B6" s="89"/>
      <c r="C6" s="39" t="s">
        <v>3</v>
      </c>
      <c r="D6" s="91"/>
      <c r="E6" s="92"/>
      <c r="F6" s="93"/>
      <c r="G6" s="3" t="s">
        <v>4</v>
      </c>
      <c r="H6" s="91"/>
      <c r="I6" s="92"/>
      <c r="J6" s="93"/>
      <c r="K6" s="10"/>
      <c r="L6" s="9"/>
      <c r="M6" s="9"/>
    </row>
    <row r="7" spans="2:18" ht="19.149999999999999" customHeight="1" x14ac:dyDescent="0.15">
      <c r="B7" s="90"/>
      <c r="C7" s="39" t="s">
        <v>24</v>
      </c>
      <c r="D7" s="42"/>
      <c r="E7" s="42"/>
      <c r="F7" s="42"/>
      <c r="G7" s="43" t="s">
        <v>25</v>
      </c>
      <c r="H7" s="44"/>
      <c r="I7" s="44"/>
      <c r="J7" s="45"/>
      <c r="K7" s="10"/>
      <c r="L7" s="9"/>
      <c r="M7" s="9"/>
      <c r="N7" s="9"/>
    </row>
    <row r="8" spans="2:18" ht="19.149999999999999" customHeight="1" x14ac:dyDescent="0.15">
      <c r="B8" s="1"/>
      <c r="C8" s="1"/>
      <c r="D8" s="1"/>
      <c r="E8" s="1"/>
      <c r="F8" s="1"/>
      <c r="G8" s="7"/>
      <c r="H8" s="11"/>
      <c r="I8" s="1"/>
      <c r="J8" s="76"/>
      <c r="K8" s="77"/>
      <c r="L8" s="12"/>
      <c r="M8" s="1"/>
      <c r="N8" s="1"/>
    </row>
    <row r="9" spans="2:18" ht="19.149999999999999" customHeight="1" x14ac:dyDescent="0.15">
      <c r="B9" s="52" t="s">
        <v>32</v>
      </c>
      <c r="C9" s="52"/>
      <c r="D9" s="94"/>
      <c r="E9" s="95"/>
      <c r="K9" s="25"/>
      <c r="L9" s="12"/>
      <c r="M9" s="1"/>
      <c r="N9" s="1"/>
      <c r="R9" s="19"/>
    </row>
    <row r="10" spans="2:18" ht="19.149999999999999" customHeight="1" x14ac:dyDescent="0.15">
      <c r="B10" s="52" t="s">
        <v>34</v>
      </c>
      <c r="C10" s="52"/>
      <c r="D10" s="86"/>
      <c r="E10" s="87"/>
      <c r="G10" s="38"/>
      <c r="K10" s="25"/>
      <c r="L10" s="12"/>
      <c r="M10" s="1"/>
      <c r="N10" s="1"/>
      <c r="R10" s="19"/>
    </row>
    <row r="11" spans="2:18" ht="19.149999999999999" customHeight="1" x14ac:dyDescent="0.15">
      <c r="B11" s="43" t="s">
        <v>41</v>
      </c>
      <c r="C11" s="45"/>
      <c r="D11" s="53"/>
      <c r="E11" s="53"/>
      <c r="F11" s="1" t="s">
        <v>40</v>
      </c>
      <c r="L11" s="1"/>
      <c r="M11" s="1"/>
      <c r="N11" s="1"/>
    </row>
    <row r="12" spans="2:18" ht="19.149999999999999" customHeight="1" x14ac:dyDescent="0.15">
      <c r="B12" s="50" t="s">
        <v>42</v>
      </c>
      <c r="C12" s="51"/>
      <c r="D12" s="54"/>
      <c r="E12" s="54"/>
      <c r="F12" s="1" t="s">
        <v>40</v>
      </c>
      <c r="L12" s="1"/>
      <c r="M12" s="1"/>
      <c r="N12" s="1"/>
    </row>
    <row r="13" spans="2:18" ht="19.149999999999999" customHeight="1" x14ac:dyDescent="0.15">
      <c r="B13" s="43" t="s">
        <v>43</v>
      </c>
      <c r="C13" s="45"/>
      <c r="D13" s="55"/>
      <c r="E13" s="55"/>
      <c r="F13" s="1" t="s">
        <v>44</v>
      </c>
      <c r="L13" s="1"/>
      <c r="M13" s="1"/>
      <c r="N13" s="1"/>
    </row>
    <row r="14" spans="2:18" ht="19.149999999999999" customHeight="1" x14ac:dyDescent="0.15">
      <c r="B14" s="66" t="s">
        <v>45</v>
      </c>
      <c r="C14" s="67"/>
      <c r="D14" s="55"/>
      <c r="E14" s="55"/>
      <c r="F14" s="1" t="s">
        <v>46</v>
      </c>
      <c r="H14" s="1"/>
      <c r="I14" s="1"/>
      <c r="J14" s="1"/>
      <c r="K14" s="1"/>
      <c r="L14" s="1"/>
      <c r="M14" s="1"/>
      <c r="N14" s="1"/>
    </row>
    <row r="15" spans="2:18" ht="19.149999999999999" customHeight="1" x14ac:dyDescent="0.15">
      <c r="B15" s="66" t="s">
        <v>47</v>
      </c>
      <c r="C15" s="67"/>
      <c r="D15" s="55"/>
      <c r="E15" s="55"/>
      <c r="F15" s="1" t="s">
        <v>48</v>
      </c>
      <c r="H15" s="1"/>
      <c r="I15" s="1"/>
      <c r="J15" s="1"/>
      <c r="K15" s="1"/>
      <c r="L15" s="1"/>
      <c r="M15" s="1"/>
      <c r="N15" s="1"/>
      <c r="O15" s="23"/>
      <c r="P15" s="18" t="s">
        <v>23</v>
      </c>
    </row>
    <row r="16" spans="2:18" ht="19.149999999999999" customHeight="1" x14ac:dyDescent="0.15">
      <c r="B16" s="66" t="s">
        <v>64</v>
      </c>
      <c r="C16" s="67"/>
      <c r="D16" s="96" t="e">
        <f>ROUND((P29/(D13*D14*24*365)),4)</f>
        <v>#DIV/0!</v>
      </c>
      <c r="E16" s="97"/>
      <c r="G16" s="1"/>
      <c r="I16" s="1"/>
      <c r="J16" s="1"/>
      <c r="K16" s="1"/>
      <c r="L16" s="1"/>
      <c r="M16" s="1"/>
      <c r="N16" s="1"/>
      <c r="O16" s="24"/>
      <c r="P16" s="22" t="s">
        <v>39</v>
      </c>
      <c r="R16" s="37"/>
    </row>
    <row r="17" spans="2:18" x14ac:dyDescent="0.15">
      <c r="B17" s="1"/>
      <c r="C17" s="1"/>
      <c r="D17" s="1"/>
      <c r="E17" s="1"/>
      <c r="F17" s="1"/>
      <c r="G17" s="7"/>
      <c r="H17" s="11"/>
      <c r="I17" s="1"/>
      <c r="J17" s="74"/>
      <c r="K17" s="75"/>
      <c r="L17" s="12"/>
      <c r="M17" s="1"/>
      <c r="N17" s="1"/>
    </row>
    <row r="18" spans="2:18" x14ac:dyDescent="0.15">
      <c r="B18" s="46" t="s">
        <v>65</v>
      </c>
      <c r="C18" s="47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61" t="s">
        <v>67</v>
      </c>
      <c r="C19" s="6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>
        <f>SUM(D19:O19)</f>
        <v>0</v>
      </c>
      <c r="Q19" s="20"/>
    </row>
    <row r="20" spans="2:18" ht="34.15" customHeight="1" x14ac:dyDescent="0.15">
      <c r="B20" s="68" t="s">
        <v>71</v>
      </c>
      <c r="C20" s="6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3"/>
      <c r="Q20" s="20"/>
      <c r="R20" s="35"/>
    </row>
    <row r="21" spans="2:18" ht="34.15" customHeight="1" x14ac:dyDescent="0.15">
      <c r="B21" s="68" t="s">
        <v>72</v>
      </c>
      <c r="C21" s="6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6">
        <f>SUM(D21:O21)</f>
        <v>0</v>
      </c>
      <c r="Q21" s="20"/>
      <c r="R21" s="35"/>
    </row>
    <row r="22" spans="2:18" ht="34.15" customHeight="1" x14ac:dyDescent="0.15">
      <c r="B22" s="68" t="s">
        <v>73</v>
      </c>
      <c r="C22" s="6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3"/>
      <c r="Q22" s="20"/>
      <c r="R22" s="35"/>
    </row>
    <row r="23" spans="2:18" ht="34.15" customHeight="1" x14ac:dyDescent="0.15">
      <c r="B23" s="68" t="s">
        <v>74</v>
      </c>
      <c r="C23" s="6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7">
        <f>SUM(D23:O23)</f>
        <v>0</v>
      </c>
      <c r="Q23" s="20"/>
      <c r="R23" s="35"/>
    </row>
    <row r="24" spans="2:18" ht="34.15" customHeight="1" x14ac:dyDescent="0.15">
      <c r="B24" s="68" t="s">
        <v>75</v>
      </c>
      <c r="C24" s="69"/>
      <c r="D24" s="26" t="e">
        <f>ROUND((1-D23/D21),4)</f>
        <v>#DIV/0!</v>
      </c>
      <c r="E24" s="26" t="e">
        <f t="shared" ref="E24:N24" si="0">ROUND((1-E23/E21),4)</f>
        <v>#DIV/0!</v>
      </c>
      <c r="F24" s="26" t="e">
        <f t="shared" si="0"/>
        <v>#DIV/0!</v>
      </c>
      <c r="G24" s="26" t="e">
        <f t="shared" si="0"/>
        <v>#DIV/0!</v>
      </c>
      <c r="H24" s="26" t="e">
        <f t="shared" si="0"/>
        <v>#DIV/0!</v>
      </c>
      <c r="I24" s="26" t="e">
        <f t="shared" si="0"/>
        <v>#DIV/0!</v>
      </c>
      <c r="J24" s="26" t="e">
        <f t="shared" si="0"/>
        <v>#DIV/0!</v>
      </c>
      <c r="K24" s="26" t="e">
        <f t="shared" si="0"/>
        <v>#DIV/0!</v>
      </c>
      <c r="L24" s="26" t="e">
        <f t="shared" si="0"/>
        <v>#DIV/0!</v>
      </c>
      <c r="M24" s="26" t="e">
        <f t="shared" si="0"/>
        <v>#DIV/0!</v>
      </c>
      <c r="N24" s="26" t="e">
        <f t="shared" si="0"/>
        <v>#DIV/0!</v>
      </c>
      <c r="O24" s="26" t="e">
        <f>ROUND((1-O23/O21),4)</f>
        <v>#DIV/0!</v>
      </c>
      <c r="P24" s="31" t="e">
        <f>ROUND((1-P23/P21),4)</f>
        <v>#DIV/0!</v>
      </c>
      <c r="Q24" s="20"/>
      <c r="R24" s="35"/>
    </row>
    <row r="25" spans="2:18" ht="34.15" customHeight="1" x14ac:dyDescent="0.15">
      <c r="B25" s="68" t="s">
        <v>58</v>
      </c>
      <c r="C25" s="6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"/>
      <c r="Q25" s="20"/>
      <c r="R25" s="35"/>
    </row>
    <row r="26" spans="2:18" ht="34.15" customHeight="1" x14ac:dyDescent="0.15">
      <c r="B26" s="68" t="s">
        <v>59</v>
      </c>
      <c r="C26" s="6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3"/>
      <c r="Q26" s="20"/>
      <c r="R26" s="35"/>
    </row>
    <row r="27" spans="2:18" ht="34.15" customHeight="1" x14ac:dyDescent="0.15">
      <c r="B27" s="68" t="s">
        <v>60</v>
      </c>
      <c r="C27" s="6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3"/>
      <c r="Q27" s="20"/>
      <c r="R27" s="35"/>
    </row>
    <row r="28" spans="2:18" ht="34.15" customHeight="1" x14ac:dyDescent="0.15">
      <c r="B28" s="68" t="s">
        <v>61</v>
      </c>
      <c r="C28" s="69"/>
      <c r="D28" s="26" t="e">
        <f>SUM(D24:D27)</f>
        <v>#DIV/0!</v>
      </c>
      <c r="E28" s="26" t="e">
        <f t="shared" ref="E28:O28" si="1">SUM(E24:E27)</f>
        <v>#DIV/0!</v>
      </c>
      <c r="F28" s="26" t="e">
        <f t="shared" si="1"/>
        <v>#DIV/0!</v>
      </c>
      <c r="G28" s="26" t="e">
        <f t="shared" si="1"/>
        <v>#DIV/0!</v>
      </c>
      <c r="H28" s="26" t="e">
        <f t="shared" si="1"/>
        <v>#DIV/0!</v>
      </c>
      <c r="I28" s="26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 t="e">
        <f t="shared" si="1"/>
        <v>#DIV/0!</v>
      </c>
      <c r="O28" s="26" t="e">
        <f t="shared" si="1"/>
        <v>#DIV/0!</v>
      </c>
      <c r="P28" s="13"/>
      <c r="Q28" s="20"/>
      <c r="R28" s="35"/>
    </row>
    <row r="29" spans="2:18" ht="34.15" customHeight="1" x14ac:dyDescent="0.15">
      <c r="B29" s="68" t="s">
        <v>76</v>
      </c>
      <c r="C29" s="69"/>
      <c r="D29" s="28" t="e">
        <f>ROUND((D21*(1-D28)),0)</f>
        <v>#DIV/0!</v>
      </c>
      <c r="E29" s="28" t="e">
        <f t="shared" ref="E29:O29" si="2">ROUND((E21*(1-E28)),0)</f>
        <v>#DIV/0!</v>
      </c>
      <c r="F29" s="28" t="e">
        <f t="shared" si="2"/>
        <v>#DIV/0!</v>
      </c>
      <c r="G29" s="28" t="e">
        <f t="shared" si="2"/>
        <v>#DIV/0!</v>
      </c>
      <c r="H29" s="28" t="e">
        <f t="shared" si="2"/>
        <v>#DIV/0!</v>
      </c>
      <c r="I29" s="28" t="e">
        <f t="shared" si="2"/>
        <v>#DIV/0!</v>
      </c>
      <c r="J29" s="28" t="e">
        <f t="shared" si="2"/>
        <v>#DIV/0!</v>
      </c>
      <c r="K29" s="28" t="e">
        <f t="shared" si="2"/>
        <v>#DIV/0!</v>
      </c>
      <c r="L29" s="28" t="e">
        <f t="shared" si="2"/>
        <v>#DIV/0!</v>
      </c>
      <c r="M29" s="28" t="e">
        <f t="shared" si="2"/>
        <v>#DIV/0!</v>
      </c>
      <c r="N29" s="28" t="e">
        <f t="shared" si="2"/>
        <v>#DIV/0!</v>
      </c>
      <c r="O29" s="28" t="e">
        <f t="shared" si="2"/>
        <v>#DIV/0!</v>
      </c>
      <c r="P29" s="28" t="e">
        <f>SUM(D29:O29)</f>
        <v>#DIV/0!</v>
      </c>
      <c r="Q29" s="20"/>
      <c r="R29" s="35"/>
    </row>
    <row r="30" spans="2:18" ht="34.15" customHeight="1" x14ac:dyDescent="0.15">
      <c r="B30" s="68" t="s">
        <v>62</v>
      </c>
      <c r="C30" s="6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0"/>
      <c r="Q30" s="36"/>
      <c r="R30" s="35"/>
    </row>
    <row r="31" spans="2:18" ht="34.15" customHeight="1" x14ac:dyDescent="0.15">
      <c r="B31" s="68" t="s">
        <v>63</v>
      </c>
      <c r="C31" s="69"/>
      <c r="D31" s="28">
        <f>D30*D19</f>
        <v>0</v>
      </c>
      <c r="E31" s="28">
        <f t="shared" ref="E31:O31" si="3">E30*E19</f>
        <v>0</v>
      </c>
      <c r="F31" s="28">
        <f t="shared" si="3"/>
        <v>0</v>
      </c>
      <c r="G31" s="28">
        <f t="shared" si="3"/>
        <v>0</v>
      </c>
      <c r="H31" s="28">
        <f t="shared" si="3"/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  <c r="M31" s="28">
        <f t="shared" si="3"/>
        <v>0</v>
      </c>
      <c r="N31" s="28">
        <f t="shared" si="3"/>
        <v>0</v>
      </c>
      <c r="O31" s="28">
        <f t="shared" si="3"/>
        <v>0</v>
      </c>
      <c r="P31" s="28">
        <f>SUM(D31:O31)</f>
        <v>0</v>
      </c>
      <c r="Q31" s="36"/>
      <c r="R31" s="34"/>
    </row>
    <row r="32" spans="2:18" ht="34.15" customHeight="1" x14ac:dyDescent="0.15">
      <c r="B32" s="68" t="s">
        <v>77</v>
      </c>
      <c r="C32" s="69"/>
      <c r="D32" s="28" t="e">
        <f>D29-D31</f>
        <v>#DIV/0!</v>
      </c>
      <c r="E32" s="28" t="e">
        <f t="shared" ref="E32:O32" si="4">E29-E31</f>
        <v>#DIV/0!</v>
      </c>
      <c r="F32" s="28" t="e">
        <f t="shared" si="4"/>
        <v>#DIV/0!</v>
      </c>
      <c r="G32" s="28" t="e">
        <f t="shared" si="4"/>
        <v>#DIV/0!</v>
      </c>
      <c r="H32" s="28" t="e">
        <f t="shared" si="4"/>
        <v>#DIV/0!</v>
      </c>
      <c r="I32" s="28" t="e">
        <f t="shared" si="4"/>
        <v>#DIV/0!</v>
      </c>
      <c r="J32" s="28" t="e">
        <f t="shared" si="4"/>
        <v>#DIV/0!</v>
      </c>
      <c r="K32" s="28" t="e">
        <f t="shared" si="4"/>
        <v>#DIV/0!</v>
      </c>
      <c r="L32" s="28" t="e">
        <f t="shared" si="4"/>
        <v>#DIV/0!</v>
      </c>
      <c r="M32" s="28" t="e">
        <f t="shared" si="4"/>
        <v>#DIV/0!</v>
      </c>
      <c r="N32" s="28" t="e">
        <f t="shared" si="4"/>
        <v>#DIV/0!</v>
      </c>
      <c r="O32" s="28" t="e">
        <f t="shared" si="4"/>
        <v>#DIV/0!</v>
      </c>
      <c r="P32" s="28" t="e">
        <f>SUM(D32:O32)</f>
        <v>#DIV/0!</v>
      </c>
      <c r="Q32" s="36"/>
      <c r="R32" s="34"/>
    </row>
    <row r="33" spans="2:18" ht="34.15" customHeight="1" x14ac:dyDescent="0.15">
      <c r="B33" s="70" t="s">
        <v>78</v>
      </c>
      <c r="C33" s="71"/>
      <c r="D33" s="72" t="e">
        <f>SUM(D32:O32)</f>
        <v>#DIV/0!</v>
      </c>
      <c r="E33" s="7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33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6" t="s">
        <v>28</v>
      </c>
      <c r="C35" s="6"/>
      <c r="D35" s="33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3" t="s">
        <v>31</v>
      </c>
      <c r="C36" s="73"/>
      <c r="D36" s="65"/>
      <c r="E36" s="65"/>
      <c r="F36" s="48" t="s">
        <v>30</v>
      </c>
      <c r="G36" s="49"/>
      <c r="H36" s="19" t="s">
        <v>68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85" t="s">
        <v>29</v>
      </c>
      <c r="C37" s="85"/>
      <c r="D37" s="60"/>
      <c r="E37" s="60"/>
      <c r="F37" s="49" t="s">
        <v>18</v>
      </c>
      <c r="G37" s="49"/>
      <c r="H37" s="19"/>
      <c r="J37" s="1"/>
      <c r="K37" s="1"/>
      <c r="L37" s="1"/>
      <c r="M37" s="1"/>
      <c r="N37" s="1"/>
      <c r="P37" s="1"/>
      <c r="Q37" s="1"/>
      <c r="R37" s="32"/>
    </row>
    <row r="38" spans="2:18" ht="23.45" customHeight="1" x14ac:dyDescent="0.15">
      <c r="B38" s="61" t="s">
        <v>56</v>
      </c>
      <c r="C38" s="62"/>
      <c r="D38" s="58">
        <f>ROUNDDOWN((D36*D37/1000),0)</f>
        <v>0</v>
      </c>
      <c r="E38" s="58"/>
      <c r="F38" s="48" t="s">
        <v>19</v>
      </c>
      <c r="G38" s="49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61" t="s">
        <v>55</v>
      </c>
      <c r="C39" s="62"/>
      <c r="D39" s="59">
        <v>0</v>
      </c>
      <c r="E39" s="59"/>
      <c r="F39" s="48" t="s">
        <v>19</v>
      </c>
      <c r="G39" s="49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61" t="s">
        <v>49</v>
      </c>
      <c r="C40" s="62"/>
      <c r="D40" s="58">
        <f>D38-D39</f>
        <v>0</v>
      </c>
      <c r="E40" s="58"/>
      <c r="F40" s="48" t="s">
        <v>19</v>
      </c>
      <c r="G40" s="49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63"/>
      <c r="C41" s="63"/>
      <c r="D41" s="57"/>
      <c r="E41" s="57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64" t="s">
        <v>27</v>
      </c>
      <c r="C42" s="64"/>
      <c r="D42" s="57"/>
      <c r="E42" s="57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66" t="s">
        <v>54</v>
      </c>
      <c r="C43" s="67"/>
      <c r="D43" s="58" t="e">
        <f>D33-D36</f>
        <v>#DIV/0!</v>
      </c>
      <c r="E43" s="58"/>
      <c r="F43" s="48" t="s">
        <v>30</v>
      </c>
      <c r="G43" s="49"/>
      <c r="H43" s="1"/>
      <c r="I43" s="1"/>
      <c r="J43" s="1"/>
      <c r="K43" s="1"/>
      <c r="L43" s="1"/>
      <c r="M43" s="1"/>
      <c r="N43" s="1"/>
      <c r="O43" s="1"/>
    </row>
    <row r="44" spans="2:18" ht="23.45" customHeight="1" x14ac:dyDescent="0.15">
      <c r="B44" s="61" t="s">
        <v>20</v>
      </c>
      <c r="C44" s="62"/>
      <c r="D44" s="60"/>
      <c r="E44" s="60"/>
      <c r="F44" s="48" t="s">
        <v>18</v>
      </c>
      <c r="G44" s="49"/>
      <c r="H44" s="19" t="s">
        <v>22</v>
      </c>
      <c r="O44" s="1"/>
    </row>
    <row r="45" spans="2:18" ht="23.45" customHeight="1" x14ac:dyDescent="0.15">
      <c r="B45" s="61" t="s">
        <v>52</v>
      </c>
      <c r="C45" s="62"/>
      <c r="D45" s="58" t="e">
        <f>ROUNDDOWN((D43*D44/1000),0)</f>
        <v>#DIV/0!</v>
      </c>
      <c r="E45" s="58"/>
      <c r="F45" s="48" t="s">
        <v>19</v>
      </c>
      <c r="G45" s="49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61" t="s">
        <v>53</v>
      </c>
      <c r="C46" s="62"/>
      <c r="D46" s="59">
        <v>0</v>
      </c>
      <c r="E46" s="59"/>
      <c r="F46" s="48" t="s">
        <v>19</v>
      </c>
      <c r="G46" s="49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61" t="s">
        <v>50</v>
      </c>
      <c r="C47" s="62"/>
      <c r="D47" s="58" t="e">
        <f>D45-D46</f>
        <v>#DIV/0!</v>
      </c>
      <c r="E47" s="58"/>
      <c r="F47" s="48" t="s">
        <v>19</v>
      </c>
      <c r="G47" s="49"/>
      <c r="N47" s="1"/>
      <c r="O47" s="1"/>
    </row>
    <row r="48" spans="2:18" ht="12" customHeight="1" x14ac:dyDescent="0.15">
      <c r="B48" s="63"/>
      <c r="C48" s="63"/>
      <c r="D48" s="57"/>
      <c r="E48" s="57"/>
      <c r="F48" s="49"/>
      <c r="G48" s="49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64" t="s">
        <v>21</v>
      </c>
      <c r="C49" s="64"/>
      <c r="D49" s="57"/>
      <c r="E49" s="57"/>
      <c r="F49" s="49"/>
      <c r="G49" s="49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61" t="s">
        <v>51</v>
      </c>
      <c r="C50" s="62"/>
      <c r="D50" s="58" t="e">
        <f>D40+D47</f>
        <v>#DIV/0!</v>
      </c>
      <c r="E50" s="58"/>
      <c r="F50" s="48" t="s">
        <v>19</v>
      </c>
      <c r="G50" s="49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80" t="s">
        <v>36</v>
      </c>
      <c r="C52" s="81"/>
      <c r="D52" s="82"/>
      <c r="E52" s="83"/>
      <c r="F52" s="83"/>
      <c r="G52" s="84"/>
    </row>
  </sheetData>
  <mergeCells count="89">
    <mergeCell ref="J8:K8"/>
    <mergeCell ref="B9:C9"/>
    <mergeCell ref="D9:E9"/>
    <mergeCell ref="B10:C10"/>
    <mergeCell ref="D10:E10"/>
    <mergeCell ref="C4:J4"/>
    <mergeCell ref="B5:B7"/>
    <mergeCell ref="D5:J5"/>
    <mergeCell ref="D6:F6"/>
    <mergeCell ref="H6:J6"/>
    <mergeCell ref="D7:F7"/>
    <mergeCell ref="G7:J7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31:C31"/>
    <mergeCell ref="B32:C32"/>
    <mergeCell ref="B33:C33"/>
    <mergeCell ref="D33:E33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52:C52"/>
    <mergeCell ref="D52:G52"/>
    <mergeCell ref="B49:C49"/>
    <mergeCell ref="D49:E49"/>
    <mergeCell ref="F49:G49"/>
    <mergeCell ref="B50:C50"/>
    <mergeCell ref="D50:E50"/>
    <mergeCell ref="F50:G5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風力発電_記入例</vt:lpstr>
      <vt:lpstr>風力発電_記入用</vt:lpstr>
      <vt:lpstr>風力発電_記入用!Print_Area</vt:lpstr>
      <vt:lpstr>風力発電_記入例!Print_Area</vt:lpstr>
      <vt:lpstr>風力発電_記入用!Print_Titles</vt:lpstr>
      <vt:lpstr>風力発電_記入例!Print_Titles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2022-04-05T02:26:11Z</dcterms:created>
  <dcterms:modified xsi:type="dcterms:W3CDTF">2024-04-04T23:59:09Z</dcterms:modified>
</cp:coreProperties>
</file>