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CO2削減量計算シート\201608_CO2排出削減量計算\"/>
    </mc:Choice>
  </mc:AlternateContent>
  <bookViews>
    <workbookView xWindow="480" yWindow="90" windowWidth="16290" windowHeight="7290" firstSheet="1" activeTab="1"/>
  </bookViews>
  <sheets>
    <sheet name="エアコンCO2(概略版）" sheetId="8" r:id="rId1"/>
    <sheet name="エアコンCO2＆冷暖房負荷 (記入例) " sheetId="12" r:id="rId2"/>
    <sheet name="エアコンCO2＆冷暖房負荷 (提出用)" sheetId="13" r:id="rId3"/>
  </sheets>
  <calcPr calcId="152511"/>
</workbook>
</file>

<file path=xl/calcChain.xml><?xml version="1.0" encoding="utf-8"?>
<calcChain xmlns="http://schemas.openxmlformats.org/spreadsheetml/2006/main">
  <c r="B41" i="13" l="1"/>
  <c r="N34" i="13"/>
  <c r="H35" i="13" s="1"/>
  <c r="N32" i="13"/>
  <c r="D35" i="13" s="1"/>
  <c r="N24" i="13"/>
  <c r="H25" i="13" s="1"/>
  <c r="G28" i="13" s="1"/>
  <c r="N22" i="13"/>
  <c r="D25" i="13" s="1"/>
  <c r="M27" i="13" s="1"/>
  <c r="M18" i="13"/>
  <c r="L18" i="13"/>
  <c r="L38" i="13" s="1"/>
  <c r="K18" i="13"/>
  <c r="K38" i="13" s="1"/>
  <c r="J18" i="13"/>
  <c r="I18" i="13"/>
  <c r="H18" i="13"/>
  <c r="H38" i="13" s="1"/>
  <c r="G18" i="13"/>
  <c r="G38" i="13" s="1"/>
  <c r="F18" i="13"/>
  <c r="E18" i="13"/>
  <c r="D18" i="13"/>
  <c r="D38" i="13" s="1"/>
  <c r="C18" i="13"/>
  <c r="C38" i="13" s="1"/>
  <c r="B18" i="13"/>
  <c r="M14" i="13"/>
  <c r="L14" i="13"/>
  <c r="L37" i="13" s="1"/>
  <c r="K14" i="13"/>
  <c r="J14" i="13"/>
  <c r="I14" i="13"/>
  <c r="H14" i="13"/>
  <c r="H37" i="13" s="1"/>
  <c r="G14" i="13"/>
  <c r="F14" i="13"/>
  <c r="E14" i="13"/>
  <c r="D14" i="13"/>
  <c r="D37" i="13" s="1"/>
  <c r="C14" i="13"/>
  <c r="B14" i="13"/>
  <c r="E37" i="13" l="1"/>
  <c r="I37" i="13"/>
  <c r="M37" i="13"/>
  <c r="B27" i="13"/>
  <c r="F27" i="13"/>
  <c r="J27" i="13"/>
  <c r="B28" i="13"/>
  <c r="F28" i="13"/>
  <c r="J28" i="13"/>
  <c r="C27" i="13"/>
  <c r="G27" i="13"/>
  <c r="K27" i="13"/>
  <c r="E28" i="13"/>
  <c r="I28" i="13"/>
  <c r="M28" i="13"/>
  <c r="K28" i="13"/>
  <c r="L28" i="13"/>
  <c r="C28" i="13"/>
  <c r="N14" i="13"/>
  <c r="D27" i="13"/>
  <c r="H27" i="13"/>
  <c r="L27" i="13"/>
  <c r="B37" i="13"/>
  <c r="F37" i="13"/>
  <c r="J37" i="13"/>
  <c r="E38" i="13"/>
  <c r="I38" i="13"/>
  <c r="M38" i="13"/>
  <c r="N18" i="13"/>
  <c r="E27" i="13"/>
  <c r="I27" i="13"/>
  <c r="D28" i="13"/>
  <c r="H28" i="13"/>
  <c r="C37" i="13"/>
  <c r="G37" i="13"/>
  <c r="K37" i="13"/>
  <c r="B38" i="13"/>
  <c r="F38" i="13"/>
  <c r="J38" i="13"/>
  <c r="B41" i="12"/>
  <c r="N34" i="12"/>
  <c r="H35" i="12" s="1"/>
  <c r="N32" i="12"/>
  <c r="D35" i="12" s="1"/>
  <c r="K28" i="12"/>
  <c r="G28" i="12"/>
  <c r="C28" i="12"/>
  <c r="H25" i="12"/>
  <c r="L28" i="12" s="1"/>
  <c r="D25" i="12"/>
  <c r="M27" i="12" s="1"/>
  <c r="N24" i="12"/>
  <c r="N22" i="12"/>
  <c r="M18" i="12"/>
  <c r="M28" i="12" s="1"/>
  <c r="L18" i="12"/>
  <c r="L38" i="12" s="1"/>
  <c r="K18" i="12"/>
  <c r="K38" i="12" s="1"/>
  <c r="J18" i="12"/>
  <c r="J28" i="12" s="1"/>
  <c r="I18" i="12"/>
  <c r="I28" i="12" s="1"/>
  <c r="H18" i="12"/>
  <c r="H38" i="12" s="1"/>
  <c r="G18" i="12"/>
  <c r="G38" i="12" s="1"/>
  <c r="F18" i="12"/>
  <c r="F28" i="12" s="1"/>
  <c r="E18" i="12"/>
  <c r="E28" i="12" s="1"/>
  <c r="D18" i="12"/>
  <c r="D38" i="12" s="1"/>
  <c r="C18" i="12"/>
  <c r="C38" i="12" s="1"/>
  <c r="B18" i="12"/>
  <c r="B28" i="12" s="1"/>
  <c r="M14" i="12"/>
  <c r="M37" i="12" s="1"/>
  <c r="L14" i="12"/>
  <c r="L37" i="12" s="1"/>
  <c r="K14" i="12"/>
  <c r="K27" i="12" s="1"/>
  <c r="J14" i="12"/>
  <c r="J27" i="12" s="1"/>
  <c r="I14" i="12"/>
  <c r="I37" i="12" s="1"/>
  <c r="H14" i="12"/>
  <c r="H37" i="12" s="1"/>
  <c r="G14" i="12"/>
  <c r="G27" i="12" s="1"/>
  <c r="F14" i="12"/>
  <c r="F27" i="12" s="1"/>
  <c r="E14" i="12"/>
  <c r="E37" i="12" s="1"/>
  <c r="D14" i="12"/>
  <c r="D37" i="12" s="1"/>
  <c r="C14" i="12"/>
  <c r="C27" i="12" s="1"/>
  <c r="B14" i="12"/>
  <c r="B27" i="12" s="1"/>
  <c r="N38" i="13" l="1"/>
  <c r="N59" i="13" s="1"/>
  <c r="N28" i="13"/>
  <c r="N52" i="13" s="1"/>
  <c r="N27" i="13"/>
  <c r="N51" i="13" s="1"/>
  <c r="N37" i="13"/>
  <c r="N58" i="13" s="1"/>
  <c r="N14" i="12"/>
  <c r="D27" i="12"/>
  <c r="H27" i="12"/>
  <c r="N27" i="12" s="1"/>
  <c r="N51" i="12" s="1"/>
  <c r="N50" i="12" s="1"/>
  <c r="L27" i="12"/>
  <c r="B37" i="12"/>
  <c r="F37" i="12"/>
  <c r="J37" i="12"/>
  <c r="E38" i="12"/>
  <c r="I38" i="12"/>
  <c r="M38" i="12"/>
  <c r="N18" i="12"/>
  <c r="E27" i="12"/>
  <c r="I27" i="12"/>
  <c r="D28" i="12"/>
  <c r="N28" i="12" s="1"/>
  <c r="N52" i="12" s="1"/>
  <c r="H28" i="12"/>
  <c r="C37" i="12"/>
  <c r="G37" i="12"/>
  <c r="K37" i="12"/>
  <c r="B38" i="12"/>
  <c r="N38" i="12" s="1"/>
  <c r="N59" i="12" s="1"/>
  <c r="F38" i="12"/>
  <c r="J38" i="12"/>
  <c r="O15" i="8"/>
  <c r="O24" i="8" s="1"/>
  <c r="N57" i="13" l="1"/>
  <c r="N50" i="13"/>
  <c r="N37" i="12"/>
  <c r="N58" i="12" s="1"/>
  <c r="N57" i="12" s="1"/>
  <c r="N43" i="12" s="1"/>
  <c r="O35" i="8"/>
  <c r="O12" i="8"/>
  <c r="O21" i="8" s="1"/>
  <c r="O20" i="8" s="1"/>
  <c r="N43" i="13" l="1"/>
  <c r="O32" i="8"/>
  <c r="O31" i="8" l="1"/>
  <c r="O3" i="8" s="1"/>
</calcChain>
</file>

<file path=xl/sharedStrings.xml><?xml version="1.0" encoding="utf-8"?>
<sst xmlns="http://schemas.openxmlformats.org/spreadsheetml/2006/main" count="405" uniqueCount="141">
  <si>
    <t>CO2排出削減量</t>
    <rPh sb="3" eb="5">
      <t>ハイシュツ</t>
    </rPh>
    <rPh sb="5" eb="7">
      <t>サクゲン</t>
    </rPh>
    <rPh sb="7" eb="8">
      <t>リョウ</t>
    </rPh>
    <phoneticPr fontId="1"/>
  </si>
  <si>
    <t>ton-CO2/年</t>
    <rPh sb="8" eb="9">
      <t>ネン</t>
    </rPh>
    <phoneticPr fontId="1"/>
  </si>
  <si>
    <t>Q</t>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</si>
  <si>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</si>
  <si>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</si>
  <si>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</si>
  <si>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</si>
  <si>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</si>
  <si>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</si>
  <si>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</si>
  <si>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MWh/年</t>
    <rPh sb="4" eb="5">
      <t>ネン</t>
    </rPh>
    <phoneticPr fontId="1"/>
  </si>
  <si>
    <t>(MW/年）</t>
    <rPh sb="4" eb="5">
      <t>ネン</t>
    </rPh>
    <phoneticPr fontId="1"/>
  </si>
  <si>
    <t>ｇeｆ</t>
    <phoneticPr fontId="1"/>
  </si>
  <si>
    <t>省エネエアコン導入におけるCO2排出削減量の計算</t>
    <rPh sb="0" eb="1">
      <t>ショウ</t>
    </rPh>
    <rPh sb="7" eb="9">
      <t>ドウニュウ</t>
    </rPh>
    <rPh sb="16" eb="18">
      <t>ハイシュツ</t>
    </rPh>
    <rPh sb="18" eb="20">
      <t>サクゲン</t>
    </rPh>
    <rPh sb="20" eb="21">
      <t>リョウ</t>
    </rPh>
    <rPh sb="22" eb="24">
      <t>ケイサン</t>
    </rPh>
    <phoneticPr fontId="1"/>
  </si>
  <si>
    <t>年間必要冷房能力</t>
    <rPh sb="0" eb="2">
      <t>ネンカン</t>
    </rPh>
    <rPh sb="2" eb="4">
      <t>ヒツヨウ</t>
    </rPh>
    <rPh sb="4" eb="6">
      <t>レイボウ</t>
    </rPh>
    <rPh sb="6" eb="8">
      <t>ノウリョク</t>
    </rPh>
    <phoneticPr fontId="1"/>
  </si>
  <si>
    <t>※参考</t>
    <rPh sb="1" eb="3">
      <t>サンコウ</t>
    </rPh>
    <phoneticPr fontId="1"/>
  </si>
  <si>
    <t>実際のMRVモニタリングではプロジェクトのエアコンの消費電力量を計測します。</t>
    <rPh sb="0" eb="2">
      <t>ジッサイ</t>
    </rPh>
    <rPh sb="26" eb="28">
      <t>ショウヒ</t>
    </rPh>
    <rPh sb="28" eb="30">
      <t>デンリョク</t>
    </rPh>
    <rPh sb="30" eb="31">
      <t>リョウ</t>
    </rPh>
    <rPh sb="32" eb="34">
      <t>ケイソク</t>
    </rPh>
    <phoneticPr fontId="1"/>
  </si>
  <si>
    <t>時間当たり必要冷房能力(kWh）</t>
    <rPh sb="7" eb="9">
      <t>レイボウ</t>
    </rPh>
    <phoneticPr fontId="1"/>
  </si>
  <si>
    <t>CQｙ</t>
    <phoneticPr fontId="1"/>
  </si>
  <si>
    <t>CO2排出削減量は</t>
    <rPh sb="3" eb="5">
      <t>ハイシュツ</t>
    </rPh>
    <rPh sb="5" eb="7">
      <t>サクゲン</t>
    </rPh>
    <rPh sb="7" eb="8">
      <t>リョウ</t>
    </rPh>
    <phoneticPr fontId="1"/>
  </si>
  <si>
    <t>リファレンスのエアコンのCOPはカタログ値などから、保守的数値(高めのCOP)を方法論にて決める場合があります。</t>
    <rPh sb="20" eb="21">
      <t>チ</t>
    </rPh>
    <rPh sb="26" eb="29">
      <t>ホシュテキ</t>
    </rPh>
    <rPh sb="29" eb="31">
      <t>スウチ</t>
    </rPh>
    <rPh sb="32" eb="33">
      <t>タカ</t>
    </rPh>
    <rPh sb="40" eb="43">
      <t>ホウホウロン</t>
    </rPh>
    <rPh sb="45" eb="46">
      <t>キ</t>
    </rPh>
    <rPh sb="48" eb="50">
      <t>バアイ</t>
    </rPh>
    <phoneticPr fontId="1"/>
  </si>
  <si>
    <t>Q=(Ryc-Pyc)+(Ryh-Pyh)</t>
    <phoneticPr fontId="1"/>
  </si>
  <si>
    <t>冷房時リファレンスCO2排出量</t>
    <rPh sb="0" eb="2">
      <t>レイボウ</t>
    </rPh>
    <rPh sb="2" eb="3">
      <t>ジ</t>
    </rPh>
    <rPh sb="12" eb="14">
      <t>ハイシュツ</t>
    </rPh>
    <rPh sb="14" eb="15">
      <t>リョウ</t>
    </rPh>
    <phoneticPr fontId="1"/>
  </si>
  <si>
    <t>冷房時プロジェクトCO2排出量</t>
    <rPh sb="0" eb="2">
      <t>レイボウ</t>
    </rPh>
    <rPh sb="2" eb="3">
      <t>ジ</t>
    </rPh>
    <rPh sb="12" eb="14">
      <t>ハイシュツ</t>
    </rPh>
    <rPh sb="14" eb="15">
      <t>リョウ</t>
    </rPh>
    <phoneticPr fontId="1"/>
  </si>
  <si>
    <t>Ryh</t>
    <phoneticPr fontId="1"/>
  </si>
  <si>
    <t>Pyh</t>
    <phoneticPr fontId="1"/>
  </si>
  <si>
    <t>Ryc</t>
    <phoneticPr fontId="1"/>
  </si>
  <si>
    <t>Pyc</t>
    <phoneticPr fontId="1"/>
  </si>
  <si>
    <t>暖房時リファレンスCO2排出量</t>
    <rPh sb="0" eb="2">
      <t>ダンボウ</t>
    </rPh>
    <rPh sb="2" eb="3">
      <t>ジ</t>
    </rPh>
    <rPh sb="12" eb="14">
      <t>ハイシュツ</t>
    </rPh>
    <rPh sb="14" eb="15">
      <t>リョウ</t>
    </rPh>
    <phoneticPr fontId="1"/>
  </si>
  <si>
    <t>暖房時プロジェクトCO2排出量</t>
    <rPh sb="0" eb="2">
      <t>ダンボウ</t>
    </rPh>
    <rPh sb="2" eb="3">
      <t>ジ</t>
    </rPh>
    <rPh sb="12" eb="14">
      <t>ハイシュツ</t>
    </rPh>
    <rPh sb="14" eb="15">
      <t>リョウ</t>
    </rPh>
    <phoneticPr fontId="1"/>
  </si>
  <si>
    <t>●必要空調負荷の計算</t>
    <rPh sb="1" eb="3">
      <t>ヒツヨウ</t>
    </rPh>
    <rPh sb="3" eb="5">
      <t>クウチョウ</t>
    </rPh>
    <rPh sb="5" eb="7">
      <t>フカ</t>
    </rPh>
    <rPh sb="8" eb="10">
      <t>ケイサン</t>
    </rPh>
    <phoneticPr fontId="1"/>
  </si>
  <si>
    <t>年間必要暖房能力</t>
    <rPh sb="0" eb="2">
      <t>ネンカン</t>
    </rPh>
    <rPh sb="2" eb="4">
      <t>ヒツヨウ</t>
    </rPh>
    <rPh sb="4" eb="6">
      <t>ダンボウ</t>
    </rPh>
    <rPh sb="6" eb="8">
      <t>ノウリョク</t>
    </rPh>
    <phoneticPr fontId="1"/>
  </si>
  <si>
    <t>HQｙ</t>
    <phoneticPr fontId="1"/>
  </si>
  <si>
    <t>時間当たり必要暖房能力(kWh）</t>
    <rPh sb="7" eb="9">
      <t>ダンボウ</t>
    </rPh>
    <rPh sb="9" eb="11">
      <t>ノウリョク</t>
    </rPh>
    <phoneticPr fontId="1"/>
  </si>
  <si>
    <t>CQｙ＝時間当たり必要冷房能力(kWh）×冷房年間稼働時間(h/年)/1000</t>
    <rPh sb="4" eb="6">
      <t>ジカン</t>
    </rPh>
    <rPh sb="6" eb="7">
      <t>ア</t>
    </rPh>
    <rPh sb="9" eb="11">
      <t>ヒツヨウ</t>
    </rPh>
    <rPh sb="11" eb="13">
      <t>レイボウ</t>
    </rPh>
    <rPh sb="13" eb="15">
      <t>ノウリョク</t>
    </rPh>
    <rPh sb="21" eb="23">
      <t>レイボウ</t>
    </rPh>
    <rPh sb="23" eb="25">
      <t>ネンカン</t>
    </rPh>
    <rPh sb="25" eb="27">
      <t>カドウ</t>
    </rPh>
    <rPh sb="27" eb="29">
      <t>ジカン</t>
    </rPh>
    <rPh sb="32" eb="33">
      <t>ネン</t>
    </rPh>
    <phoneticPr fontId="1"/>
  </si>
  <si>
    <t>HQｙ＝時間当たり必要暖房能力(kWh）×暖房年間稼働時間(h/年)/1000</t>
    <rPh sb="4" eb="6">
      <t>ジカン</t>
    </rPh>
    <rPh sb="6" eb="7">
      <t>ア</t>
    </rPh>
    <rPh sb="9" eb="11">
      <t>ヒツヨウ</t>
    </rPh>
    <rPh sb="11" eb="13">
      <t>ダンボウ</t>
    </rPh>
    <rPh sb="13" eb="15">
      <t>ノウリョク</t>
    </rPh>
    <rPh sb="21" eb="23">
      <t>ダンボウ</t>
    </rPh>
    <rPh sb="23" eb="25">
      <t>ネンカン</t>
    </rPh>
    <rPh sb="25" eb="27">
      <t>カドウ</t>
    </rPh>
    <rPh sb="27" eb="29">
      <t>ジカン</t>
    </rPh>
    <rPh sb="32" eb="33">
      <t>ネン</t>
    </rPh>
    <phoneticPr fontId="1"/>
  </si>
  <si>
    <t>冷房年間稼働時間(h/年)</t>
    <rPh sb="0" eb="2">
      <t>レイボウ</t>
    </rPh>
    <phoneticPr fontId="1"/>
  </si>
  <si>
    <t>暖房年間稼働時間(h/年)</t>
    <rPh sb="0" eb="2">
      <t>ダンボウ</t>
    </rPh>
    <phoneticPr fontId="1"/>
  </si>
  <si>
    <t>Ｒｙ＝（RＱeｙｃ+ＲＱeyh）×gef</t>
    <phoneticPr fontId="1"/>
  </si>
  <si>
    <t>RＱeyc</t>
    <phoneticPr fontId="1"/>
  </si>
  <si>
    <t>リファレンスの場合の冷房時年間消費電力量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</si>
  <si>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Rcopc</t>
    <phoneticPr fontId="1"/>
  </si>
  <si>
    <t>リファレンスとなるエアコンの冷房時COP</t>
    <rPh sb="14" eb="16">
      <t>レイボウ</t>
    </rPh>
    <rPh sb="16" eb="17">
      <t>ジ</t>
    </rPh>
    <phoneticPr fontId="1"/>
  </si>
  <si>
    <t>リファレンスエアコンの冷房時COP</t>
    <rPh sb="11" eb="13">
      <t>レイボウ</t>
    </rPh>
    <rPh sb="13" eb="14">
      <t>ジ</t>
    </rPh>
    <phoneticPr fontId="1"/>
  </si>
  <si>
    <t>RＱeyh</t>
    <phoneticPr fontId="1"/>
  </si>
  <si>
    <t>Rcoph</t>
    <phoneticPr fontId="1"/>
  </si>
  <si>
    <t>リファレンスとなるエアコンの暖房時COP</t>
    <rPh sb="14" eb="16">
      <t>ダンボウ</t>
    </rPh>
    <rPh sb="16" eb="17">
      <t>ジ</t>
    </rPh>
    <phoneticPr fontId="1"/>
  </si>
  <si>
    <t>リファレンスの場合の暖房時年間消費電力量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</si>
  <si>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リファレンスエアコンの暖房時COP</t>
    <rPh sb="11" eb="13">
      <t>ダンボウ</t>
    </rPh>
    <rPh sb="13" eb="14">
      <t>ジ</t>
    </rPh>
    <phoneticPr fontId="1"/>
  </si>
  <si>
    <t>RQeyc=CQy/Rcopc</t>
    <phoneticPr fontId="1"/>
  </si>
  <si>
    <t>RＱeyh=ＨQy/Rcoph</t>
    <phoneticPr fontId="1"/>
  </si>
  <si>
    <t>Pｙ＝（PQeｙh+PQeyh)×gef</t>
    <phoneticPr fontId="1"/>
  </si>
  <si>
    <t>PQeyh=HQy/Pcoph</t>
    <phoneticPr fontId="1"/>
  </si>
  <si>
    <t>プロジェクトの場合の暖房時年間消費電力量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</si>
  <si>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プロジェクトの場合の冷房時年間消費電力量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</si>
  <si>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PＱeyc=ＣQy/Pcoph</t>
    <phoneticPr fontId="1"/>
  </si>
  <si>
    <t>PＱeyc</t>
    <phoneticPr fontId="1"/>
  </si>
  <si>
    <t>Pcopc</t>
    <phoneticPr fontId="1"/>
  </si>
  <si>
    <t>プロジェクトで導入するエアコンの冷房時COP</t>
    <rPh sb="7" eb="9">
      <t>ドウニュウ</t>
    </rPh>
    <rPh sb="16" eb="18">
      <t>レイボウ</t>
    </rPh>
    <rPh sb="18" eb="19">
      <t>ジ</t>
    </rPh>
    <phoneticPr fontId="1"/>
  </si>
  <si>
    <t>プロジェクトエアコンの冷房時COP</t>
    <rPh sb="11" eb="13">
      <t>レイボウ</t>
    </rPh>
    <rPh sb="13" eb="14">
      <t>ジ</t>
    </rPh>
    <phoneticPr fontId="1"/>
  </si>
  <si>
    <t>PＱeyh</t>
    <phoneticPr fontId="1"/>
  </si>
  <si>
    <t>Pcoph</t>
    <phoneticPr fontId="1"/>
  </si>
  <si>
    <t>プロジェクトで導入するエアコンの暖房時COP</t>
    <rPh sb="7" eb="9">
      <t>ドウニュウ</t>
    </rPh>
    <rPh sb="16" eb="18">
      <t>ダンボウ</t>
    </rPh>
    <rPh sb="18" eb="19">
      <t>ジ</t>
    </rPh>
    <phoneticPr fontId="1"/>
  </si>
  <si>
    <t>プロジェクトエアコンの暖房時COP</t>
    <rPh sb="11" eb="13">
      <t>ダンボウ</t>
    </rPh>
    <rPh sb="13" eb="14">
      <t>ジ</t>
    </rPh>
    <phoneticPr fontId="1"/>
  </si>
  <si>
    <t>RＱeyc=PＱeyc×（Pcopｃ/Rcopｃ)</t>
    <phoneticPr fontId="1"/>
  </si>
  <si>
    <t>RＱeyh=PＱeyh×（Pcoph/Rcoph)</t>
    <phoneticPr fontId="1"/>
  </si>
  <si>
    <t>Q=(Ryc-Pyc)+(Ryh-Pyh)</t>
    <phoneticPr fontId="1"/>
  </si>
  <si>
    <t>Ryc-Pyc＝＝（RＱeｙc-PＱeｙc）×gef＝(PＱeyc×（Pcopc/Rcopc)-PQeｙc)×gef＝PQeyc×（Pcopc/Rcopc-１）×gef</t>
    <phoneticPr fontId="1"/>
  </si>
  <si>
    <t>Ryh-Pyh＝＝（RQeｙh-PＱeｙh）×gef＝(PＱeyh×（Pcoph/Rcoph)-PＱeｙh)×gef＝PＱeyh×（Pcoph/Rcoph-１）×gef</t>
    <phoneticPr fontId="1"/>
  </si>
  <si>
    <t>したがって、プロジェクトでのエアコンの運転条件におけるCOP（Pcopｃ、Pcoph)と、</t>
    <rPh sb="19" eb="21">
      <t>ウンテン</t>
    </rPh>
    <rPh sb="21" eb="23">
      <t>ジョウケン</t>
    </rPh>
    <phoneticPr fontId="1"/>
  </si>
  <si>
    <t>その条件におけるリファレンスのエアコンのCOP（Rcopc、Rcoph)が必要な数値です。</t>
    <phoneticPr fontId="1"/>
  </si>
  <si>
    <t>また、プロジェクトのエアコンのCOPもどんな運転条件でも数値があるわけではないので、</t>
    <rPh sb="22" eb="24">
      <t>ウンテン</t>
    </rPh>
    <rPh sb="24" eb="26">
      <t>ジョウケン</t>
    </rPh>
    <rPh sb="28" eb="30">
      <t>スウチ</t>
    </rPh>
    <phoneticPr fontId="1"/>
  </si>
  <si>
    <t>カタログ値などから、保守的数値（低めのＣＯＰ）とする場合があります。</t>
    <phoneticPr fontId="1"/>
  </si>
  <si>
    <t>事業名</t>
    <rPh sb="0" eb="2">
      <t>ジギョウ</t>
    </rPh>
    <rPh sb="2" eb="3">
      <t>メイ</t>
    </rPh>
    <phoneticPr fontId="5"/>
  </si>
  <si>
    <t>実施サイト</t>
    <rPh sb="0" eb="2">
      <t>ジッシ</t>
    </rPh>
    <phoneticPr fontId="5"/>
  </si>
  <si>
    <t>住所</t>
    <rPh sb="0" eb="2">
      <t>ジュウショ</t>
    </rPh>
    <phoneticPr fontId="5"/>
  </si>
  <si>
    <t>1月</t>
    <rPh sb="1" eb="2">
      <t>ツキ</t>
    </rPh>
    <phoneticPr fontId="5"/>
  </si>
  <si>
    <t>2月</t>
  </si>
  <si>
    <t>3月</t>
  </si>
  <si>
    <t>4月</t>
  </si>
  <si>
    <t>5月</t>
  </si>
  <si>
    <t>6月</t>
  </si>
  <si>
    <t>7月</t>
  </si>
  <si>
    <t>8月</t>
  </si>
  <si>
    <t>9月</t>
  </si>
  <si>
    <t>10月</t>
  </si>
  <si>
    <t>11月</t>
  </si>
  <si>
    <t>12月</t>
  </si>
  <si>
    <t>緯度</t>
    <rPh sb="0" eb="2">
      <t>イド</t>
    </rPh>
    <phoneticPr fontId="5"/>
  </si>
  <si>
    <t>経度</t>
    <rPh sb="0" eb="2">
      <t>ケイド</t>
    </rPh>
    <phoneticPr fontId="5"/>
  </si>
  <si>
    <t>標高</t>
    <rPh sb="0" eb="2">
      <t>ヒョウコウ</t>
    </rPh>
    <phoneticPr fontId="1"/>
  </si>
  <si>
    <t>(m）</t>
    <phoneticPr fontId="1"/>
  </si>
  <si>
    <t>冷暖房負荷の対象</t>
    <rPh sb="0" eb="3">
      <t>レイダンボウ</t>
    </rPh>
    <rPh sb="3" eb="5">
      <t>フカ</t>
    </rPh>
    <rPh sb="6" eb="8">
      <t>タイショウ</t>
    </rPh>
    <phoneticPr fontId="5"/>
  </si>
  <si>
    <t>ホテル客室の冷暖房</t>
    <rPh sb="3" eb="5">
      <t>キャクシツ</t>
    </rPh>
    <rPh sb="6" eb="9">
      <t>レイダンボウ</t>
    </rPh>
    <phoneticPr fontId="1"/>
  </si>
  <si>
    <t>冷房能力</t>
    <rPh sb="0" eb="2">
      <t>レイボウ</t>
    </rPh>
    <rPh sb="2" eb="4">
      <t>ノウリョク</t>
    </rPh>
    <phoneticPr fontId="1"/>
  </si>
  <si>
    <t>暖房能力</t>
    <rPh sb="0" eb="2">
      <t>ダンボウ</t>
    </rPh>
    <rPh sb="2" eb="4">
      <t>ノウリョク</t>
    </rPh>
    <phoneticPr fontId="1"/>
  </si>
  <si>
    <t>台数</t>
    <rPh sb="0" eb="2">
      <t>ダイスウ</t>
    </rPh>
    <phoneticPr fontId="1"/>
  </si>
  <si>
    <t>冷房COP</t>
    <rPh sb="0" eb="2">
      <t>レイボウ</t>
    </rPh>
    <phoneticPr fontId="1"/>
  </si>
  <si>
    <t>暖房COP</t>
    <rPh sb="0" eb="2">
      <t>ダンボウ</t>
    </rPh>
    <phoneticPr fontId="1"/>
  </si>
  <si>
    <t>品番</t>
    <rPh sb="0" eb="2">
      <t>ヒンバン</t>
    </rPh>
    <phoneticPr fontId="1"/>
  </si>
  <si>
    <t>1日平均冷房稼働時間(h/日）</t>
    <rPh sb="1" eb="2">
      <t>ニチ</t>
    </rPh>
    <rPh sb="2" eb="4">
      <t>ヘイキン</t>
    </rPh>
    <rPh sb="4" eb="6">
      <t>レイボウ</t>
    </rPh>
    <rPh sb="6" eb="8">
      <t>カドウ</t>
    </rPh>
    <rPh sb="8" eb="10">
      <t>ジカン</t>
    </rPh>
    <rPh sb="13" eb="14">
      <t>ヒ</t>
    </rPh>
    <phoneticPr fontId="5"/>
  </si>
  <si>
    <t>プロジェクト導入予定の
エアコンの定格能力（ｋW)</t>
    <rPh sb="6" eb="8">
      <t>ドウニュウ</t>
    </rPh>
    <rPh sb="8" eb="10">
      <t>ヨテイ</t>
    </rPh>
    <rPh sb="17" eb="19">
      <t>テイカク</t>
    </rPh>
    <rPh sb="19" eb="21">
      <t>ノウリョク</t>
    </rPh>
    <phoneticPr fontId="1"/>
  </si>
  <si>
    <t>冷房能力合計</t>
    <rPh sb="0" eb="2">
      <t>レイボウ</t>
    </rPh>
    <rPh sb="2" eb="4">
      <t>ノウリョク</t>
    </rPh>
    <rPh sb="4" eb="6">
      <t>ゴウケイ</t>
    </rPh>
    <phoneticPr fontId="1"/>
  </si>
  <si>
    <t>暖房能力合計</t>
    <rPh sb="0" eb="2">
      <t>ダンボウ</t>
    </rPh>
    <rPh sb="2" eb="4">
      <t>ノウリョク</t>
    </rPh>
    <rPh sb="4" eb="6">
      <t>ゴウケイ</t>
    </rPh>
    <phoneticPr fontId="1"/>
  </si>
  <si>
    <t>月の冷房稼働日数(日/月）</t>
    <rPh sb="0" eb="1">
      <t>ツキ</t>
    </rPh>
    <rPh sb="2" eb="4">
      <t>レイボウ</t>
    </rPh>
    <rPh sb="4" eb="6">
      <t>カドウ</t>
    </rPh>
    <rPh sb="6" eb="8">
      <t>ニッスウ</t>
    </rPh>
    <rPh sb="9" eb="10">
      <t>ニチ</t>
    </rPh>
    <rPh sb="11" eb="12">
      <t>ツキ</t>
    </rPh>
    <phoneticPr fontId="5"/>
  </si>
  <si>
    <t>リファレンスのエアコンは通常同条件での計測は不可能なので、リファレンスにおける消費電力量は下記のように求めます。</t>
    <rPh sb="12" eb="14">
      <t>ツウジョウ</t>
    </rPh>
    <rPh sb="23" eb="25">
      <t>カノウ</t>
    </rPh>
    <rPh sb="39" eb="41">
      <t>ショウヒ</t>
    </rPh>
    <rPh sb="41" eb="43">
      <t>デンリョク</t>
    </rPh>
    <rPh sb="43" eb="44">
      <t>リョウ</t>
    </rPh>
    <rPh sb="45" eb="47">
      <t>カキ</t>
    </rPh>
    <rPh sb="51" eb="52">
      <t>モト</t>
    </rPh>
    <phoneticPr fontId="1"/>
  </si>
  <si>
    <t>平均冷房Pcopc＝</t>
    <rPh sb="0" eb="2">
      <t>ヘイキン</t>
    </rPh>
    <rPh sb="2" eb="4">
      <t>レイボウ</t>
    </rPh>
    <phoneticPr fontId="1"/>
  </si>
  <si>
    <t>平均暖房Pcoph＝</t>
    <rPh sb="0" eb="2">
      <t>ヘイキン</t>
    </rPh>
    <rPh sb="2" eb="4">
      <t>ダンボウ</t>
    </rPh>
    <phoneticPr fontId="1"/>
  </si>
  <si>
    <t>リファレンスとなる
エアコンの定格能力（ｋW)</t>
    <rPh sb="15" eb="17">
      <t>テイカク</t>
    </rPh>
    <rPh sb="17" eb="19">
      <t>ノウリョク</t>
    </rPh>
    <phoneticPr fontId="1"/>
  </si>
  <si>
    <t>PACU-30WW</t>
    <phoneticPr fontId="1"/>
  </si>
  <si>
    <t>PBCU-40WW</t>
    <phoneticPr fontId="1"/>
  </si>
  <si>
    <t>PCCU-50WW</t>
    <phoneticPr fontId="1"/>
  </si>
  <si>
    <t>（１）冷暖房負荷</t>
    <rPh sb="3" eb="6">
      <t>レイダンボウ</t>
    </rPh>
    <rPh sb="6" eb="8">
      <t>フカ</t>
    </rPh>
    <phoneticPr fontId="1"/>
  </si>
  <si>
    <t>（２）リファレンス機の消費電力量</t>
    <rPh sb="9" eb="10">
      <t>キ</t>
    </rPh>
    <rPh sb="11" eb="13">
      <t>ショウヒ</t>
    </rPh>
    <rPh sb="13" eb="15">
      <t>デンリョク</t>
    </rPh>
    <rPh sb="15" eb="16">
      <t>リョウ</t>
    </rPh>
    <phoneticPr fontId="1"/>
  </si>
  <si>
    <t>年間合計</t>
    <rPh sb="0" eb="2">
      <t>ネンカン</t>
    </rPh>
    <rPh sb="2" eb="4">
      <t>ゴウケイ</t>
    </rPh>
    <phoneticPr fontId="1"/>
  </si>
  <si>
    <t>1日平均暖房稼働時間(h/日）</t>
    <rPh sb="1" eb="2">
      <t>ニチ</t>
    </rPh>
    <rPh sb="2" eb="4">
      <t>ヘイキン</t>
    </rPh>
    <rPh sb="4" eb="6">
      <t>ダンボウ</t>
    </rPh>
    <rPh sb="6" eb="8">
      <t>カドウ</t>
    </rPh>
    <rPh sb="8" eb="10">
      <t>ジカン</t>
    </rPh>
    <rPh sb="13" eb="14">
      <t>ヒ</t>
    </rPh>
    <phoneticPr fontId="5"/>
  </si>
  <si>
    <t>月の暖房稼働日数(日/月）</t>
    <rPh sb="0" eb="1">
      <t>ツキ</t>
    </rPh>
    <rPh sb="2" eb="4">
      <t>ダンボウ</t>
    </rPh>
    <rPh sb="4" eb="6">
      <t>カドウ</t>
    </rPh>
    <rPh sb="6" eb="8">
      <t>ニッスウ</t>
    </rPh>
    <rPh sb="9" eb="10">
      <t>ニチ</t>
    </rPh>
    <rPh sb="11" eb="12">
      <t>ツキ</t>
    </rPh>
    <phoneticPr fontId="5"/>
  </si>
  <si>
    <t>年間冷房負荷計</t>
    <rPh sb="0" eb="2">
      <t>ネンカン</t>
    </rPh>
    <rPh sb="2" eb="4">
      <t>レイボウ</t>
    </rPh>
    <rPh sb="4" eb="6">
      <t>フカ</t>
    </rPh>
    <rPh sb="6" eb="7">
      <t>ケイ</t>
    </rPh>
    <phoneticPr fontId="1"/>
  </si>
  <si>
    <t>年間暖房負荷計</t>
    <rPh sb="0" eb="2">
      <t>ネンカン</t>
    </rPh>
    <rPh sb="2" eb="4">
      <t>ダンボウ</t>
    </rPh>
    <rPh sb="4" eb="6">
      <t>フカ</t>
    </rPh>
    <rPh sb="6" eb="7">
      <t>ケイ</t>
    </rPh>
    <phoneticPr fontId="1"/>
  </si>
  <si>
    <t>（３）プロジェクト機の消費電力量</t>
    <rPh sb="9" eb="10">
      <t>キ</t>
    </rPh>
    <rPh sb="11" eb="13">
      <t>ショウヒ</t>
    </rPh>
    <rPh sb="13" eb="15">
      <t>デンリョク</t>
    </rPh>
    <rPh sb="15" eb="16">
      <t>リョウ</t>
    </rPh>
    <phoneticPr fontId="1"/>
  </si>
  <si>
    <t>日平均外気温(℃）</t>
    <rPh sb="0" eb="1">
      <t>ニチ</t>
    </rPh>
    <rPh sb="1" eb="3">
      <t>ヘイキン</t>
    </rPh>
    <rPh sb="3" eb="4">
      <t>ガイ</t>
    </rPh>
    <rPh sb="4" eb="6">
      <t>キオン</t>
    </rPh>
    <phoneticPr fontId="5"/>
  </si>
  <si>
    <t>１時間当り平均冷房負荷（KWh）</t>
    <rPh sb="1" eb="3">
      <t>ジカン</t>
    </rPh>
    <rPh sb="3" eb="4">
      <t>アタ</t>
    </rPh>
    <rPh sb="5" eb="7">
      <t>ヘイキン</t>
    </rPh>
    <rPh sb="7" eb="9">
      <t>レイボウ</t>
    </rPh>
    <rPh sb="9" eb="10">
      <t>フ</t>
    </rPh>
    <rPh sb="10" eb="11">
      <t>ニ</t>
    </rPh>
    <phoneticPr fontId="5"/>
  </si>
  <si>
    <t>１時間当り平均暖房負荷（KWh）</t>
    <rPh sb="1" eb="3">
      <t>ジカン</t>
    </rPh>
    <rPh sb="3" eb="4">
      <t>アタ</t>
    </rPh>
    <rPh sb="5" eb="7">
      <t>ヘイキン</t>
    </rPh>
    <rPh sb="7" eb="9">
      <t>ダンボウ</t>
    </rPh>
    <rPh sb="9" eb="10">
      <t>フ</t>
    </rPh>
    <rPh sb="10" eb="11">
      <t>ニ</t>
    </rPh>
    <phoneticPr fontId="5"/>
  </si>
  <si>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</si>
  <si>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</si>
  <si>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</si>
  <si>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</si>
  <si>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</si>
  <si>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ホテルへの高効率エアコンの導入</t>
    <rPh sb="5" eb="8">
      <t>コウコウリツ</t>
    </rPh>
    <rPh sb="13" eb="15">
      <t>ドウニュウ</t>
    </rPh>
    <phoneticPr fontId="1"/>
  </si>
  <si>
    <t>高効率エアコン導入におけるCO2排出削減量の計算</t>
    <rPh sb="0" eb="3">
      <t>コウコウリツ</t>
    </rPh>
    <rPh sb="7" eb="9">
      <t>ドウニュウ</t>
    </rPh>
    <rPh sb="16" eb="18">
      <t>ハイシュツ</t>
    </rPh>
    <rPh sb="18" eb="20">
      <t>サクゲン</t>
    </rPh>
    <rPh sb="20" eb="21">
      <t>リョウ</t>
    </rPh>
    <rPh sb="22" eb="24">
      <t>ケイサン</t>
    </rPh>
    <phoneticPr fontId="1"/>
  </si>
  <si>
    <t>月平均冷房負荷　（MWh/月）</t>
    <rPh sb="0" eb="1">
      <t>ツキ</t>
    </rPh>
    <rPh sb="1" eb="3">
      <t>ヘイキン</t>
    </rPh>
    <rPh sb="3" eb="5">
      <t>レイボウ</t>
    </rPh>
    <rPh sb="5" eb="7">
      <t>フカ</t>
    </rPh>
    <rPh sb="13" eb="14">
      <t>ツキ</t>
    </rPh>
    <phoneticPr fontId="5"/>
  </si>
  <si>
    <t>月平均暖房負荷　（MWh/月）</t>
    <rPh sb="0" eb="1">
      <t>ツキ</t>
    </rPh>
    <rPh sb="1" eb="3">
      <t>ヘイキン</t>
    </rPh>
    <rPh sb="3" eb="5">
      <t>ダンボウ</t>
    </rPh>
    <rPh sb="5" eb="7">
      <t>フカ</t>
    </rPh>
    <rPh sb="13" eb="14">
      <t>ツキ</t>
    </rPh>
    <phoneticPr fontId="5"/>
  </si>
  <si>
    <t>月平均冷房用消費電力量
（MWh/月)</t>
    <rPh sb="0" eb="1">
      <t>ツキ</t>
    </rPh>
    <rPh sb="1" eb="3">
      <t>ヘイキン</t>
    </rPh>
    <rPh sb="3" eb="5">
      <t>レイボウ</t>
    </rPh>
    <rPh sb="5" eb="6">
      <t>ヨウ</t>
    </rPh>
    <rPh sb="6" eb="8">
      <t>ショウヒ</t>
    </rPh>
    <rPh sb="8" eb="10">
      <t>デンリョク</t>
    </rPh>
    <rPh sb="10" eb="11">
      <t>リョウ</t>
    </rPh>
    <rPh sb="17" eb="18">
      <t>ツキ</t>
    </rPh>
    <phoneticPr fontId="5"/>
  </si>
  <si>
    <t>月平均暖房用消費電力量
（MWh/月)</t>
    <rPh sb="0" eb="1">
      <t>ツキ</t>
    </rPh>
    <rPh sb="1" eb="3">
      <t>ヘイキン</t>
    </rPh>
    <rPh sb="3" eb="5">
      <t>ダンボウ</t>
    </rPh>
    <rPh sb="5" eb="6">
      <t>ヨウ</t>
    </rPh>
    <rPh sb="6" eb="8">
      <t>ショウヒ</t>
    </rPh>
    <rPh sb="8" eb="10">
      <t>デンリョク</t>
    </rPh>
    <rPh sb="10" eb="11">
      <t>リョウ</t>
    </rPh>
    <rPh sb="17" eb="18">
      <t>ツキ</t>
    </rPh>
    <phoneticPr fontId="5"/>
  </si>
  <si>
    <t>RACU-30SW</t>
    <phoneticPr fontId="1"/>
  </si>
  <si>
    <t>RBCU-40SW</t>
    <phoneticPr fontId="1"/>
  </si>
  <si>
    <t>RCCU-50MW</t>
    <phoneticPr fontId="1"/>
  </si>
  <si>
    <t>※次シート「エアコンCO2＆冷暖房負荷」の月別冷暖房負荷が判らない場合や機種が１機種の場合に本シートを使用する</t>
    <rPh sb="1" eb="2">
      <t>ジ</t>
    </rPh>
    <rPh sb="21" eb="23">
      <t>ツキベツ</t>
    </rPh>
    <rPh sb="23" eb="26">
      <t>レイダンボウ</t>
    </rPh>
    <rPh sb="26" eb="28">
      <t>フカ</t>
    </rPh>
    <rPh sb="29" eb="30">
      <t>ワカ</t>
    </rPh>
    <rPh sb="33" eb="35">
      <t>バアイ</t>
    </rPh>
    <rPh sb="36" eb="38">
      <t>キシュ</t>
    </rPh>
    <rPh sb="40" eb="42">
      <t>キシュ</t>
    </rPh>
    <rPh sb="43" eb="45">
      <t>バアイ</t>
    </rPh>
    <rPh sb="46" eb="47">
      <t>ホン</t>
    </rPh>
    <rPh sb="51" eb="53">
      <t>シヨウ</t>
    </rPh>
    <phoneticPr fontId="1"/>
  </si>
  <si>
    <t>いろいろなケースが考えられので、時間当たり負荷の説明を別紙記入のこと</t>
    <rPh sb="9" eb="10">
      <t>カンガ</t>
    </rPh>
    <rPh sb="16" eb="18">
      <t>ジカン</t>
    </rPh>
    <rPh sb="18" eb="19">
      <t>ア</t>
    </rPh>
    <rPh sb="21" eb="23">
      <t>フカ</t>
    </rPh>
    <rPh sb="24" eb="26">
      <t>セツメイ</t>
    </rPh>
    <rPh sb="27" eb="29">
      <t>ベッシ</t>
    </rPh>
    <rPh sb="29" eb="31">
      <t>キニュウ</t>
    </rPh>
    <phoneticPr fontId="1"/>
  </si>
  <si>
    <t>この記入例では、冷暖房負荷をホテル全体でまとめて計算している。負荷対象を分けて計算できる場合や、エアコン機種が多い場合などは、シートをコピーするなど工夫して作成願います。</t>
    <rPh sb="2" eb="4">
      <t>キニュウ</t>
    </rPh>
    <rPh sb="4" eb="5">
      <t>レイ</t>
    </rPh>
    <rPh sb="8" eb="11">
      <t>レイダンボウ</t>
    </rPh>
    <rPh sb="11" eb="13">
      <t>フカ</t>
    </rPh>
    <rPh sb="17" eb="19">
      <t>ゼンタイ</t>
    </rPh>
    <rPh sb="24" eb="26">
      <t>ケイサン</t>
    </rPh>
    <rPh sb="31" eb="33">
      <t>フカ</t>
    </rPh>
    <rPh sb="33" eb="35">
      <t>タイショウ</t>
    </rPh>
    <rPh sb="36" eb="37">
      <t>ワ</t>
    </rPh>
    <rPh sb="39" eb="41">
      <t>ケイサン</t>
    </rPh>
    <rPh sb="44" eb="46">
      <t>バアイ</t>
    </rPh>
    <rPh sb="52" eb="54">
      <t>キシュ</t>
    </rPh>
    <rPh sb="55" eb="56">
      <t>オオ</t>
    </rPh>
    <rPh sb="57" eb="59">
      <t>バアイ</t>
    </rPh>
    <rPh sb="74" eb="76">
      <t>クフウ</t>
    </rPh>
    <rPh sb="78" eb="80">
      <t>サクセイ</t>
    </rPh>
    <rPh sb="80" eb="81">
      <t>ネガ</t>
    </rPh>
    <phoneticPr fontId="1"/>
  </si>
  <si>
    <t>H30年度JCM設備補助公募要領</t>
    <rPh sb="3" eb="5">
      <t>ネンド</t>
    </rPh>
    <rPh sb="8" eb="10">
      <t>セツビ</t>
    </rPh>
    <rPh sb="10" eb="12">
      <t>ホジョ</t>
    </rPh>
    <rPh sb="12" eb="14">
      <t>コウボ</t>
    </rPh>
    <rPh sb="14" eb="1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</si>
</sst>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0_ "/>
    <numFmt numFmtId="178" formatCode="0.00_ "/>
    <numFmt numFmtId="179" formatCode="0_ "/>
    <numFmt numFmtId="180" formatCode="#,##0.00_ "/>
    <numFmt numFmtId="181" formatCode="0.0_ "/>
    <numFmt numFmtId="182" formatCode="#,##0.0_ "/>
  </numFmts>
  <fonts count="12">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b/>
      <sz val="12"/>
      <name val="ＭＳ Ｐゴシック"/>
      <family val="3"/>
      <charset val="128"/>
    </font>
    <font>
      <sz val="10"/>
      <color rgb="FFFF0000"/>
      <name val="ＭＳ Ｐゴシック"/>
      <family val="2"/>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3" borderId="0" xfId="0" applyFill="1">
      <alignment vertical="center"/>
    </xf>
    <xf numFmtId="177" fontId="0" fillId="2" borderId="1" xfId="0" applyNumberFormat="1" applyFill="1" applyBorder="1">
      <alignment vertical="center"/>
    </xf>
    <xf numFmtId="178" fontId="0" fillId="2" borderId="1" xfId="0" applyNumberFormat="1" applyFill="1" applyBorder="1">
      <alignment vertical="center"/>
    </xf>
    <xf numFmtId="179" fontId="0" fillId="2" borderId="1" xfId="0" applyNumberFormat="1" applyFill="1" applyBorder="1">
      <alignment vertical="center"/>
    </xf>
    <xf numFmtId="176" fontId="0" fillId="0" borderId="0" xfId="0" applyNumberFormat="1" applyFill="1" applyBorder="1">
      <alignment vertical="center"/>
    </xf>
    <xf numFmtId="177" fontId="0" fillId="0" borderId="5" xfId="0" applyNumberFormat="1" applyFill="1" applyBorder="1">
      <alignment vertical="center"/>
    </xf>
    <xf numFmtId="180" fontId="0" fillId="3" borderId="1" xfId="0" applyNumberFormat="1" applyFill="1" applyBorder="1">
      <alignment vertical="center"/>
    </xf>
    <xf numFmtId="178" fontId="0" fillId="3" borderId="1" xfId="0" applyNumberFormat="1" applyFill="1" applyBorder="1">
      <alignment vertical="center"/>
    </xf>
    <xf numFmtId="0" fontId="4" fillId="0" borderId="1" xfId="1" applyFont="1" applyBorder="1" applyAlignment="1">
      <alignment horizontal="center" vertical="center"/>
    </xf>
    <xf numFmtId="0" fontId="4" fillId="0" borderId="0" xfId="1" applyFont="1">
      <alignment vertical="center"/>
    </xf>
    <xf numFmtId="0" fontId="3" fillId="0" borderId="0" xfId="1">
      <alignment vertical="center"/>
    </xf>
    <xf numFmtId="0" fontId="4" fillId="2" borderId="1" xfId="1" applyFont="1" applyFill="1" applyBorder="1">
      <alignment vertical="center"/>
    </xf>
    <xf numFmtId="0" fontId="4" fillId="0" borderId="1" xfId="1" applyFont="1" applyBorder="1" applyAlignment="1">
      <alignment horizontal="center" vertical="center" wrapText="1"/>
    </xf>
    <xf numFmtId="0" fontId="4" fillId="0" borderId="6" xfId="1" applyFont="1" applyBorder="1" applyAlignment="1">
      <alignment horizontal="center" vertical="center"/>
    </xf>
    <xf numFmtId="0" fontId="4" fillId="0" borderId="1" xfId="1" applyFont="1" applyBorder="1" applyAlignment="1">
      <alignment vertical="center" wrapText="1"/>
    </xf>
    <xf numFmtId="181" fontId="4" fillId="2" borderId="1" xfId="1" applyNumberFormat="1" applyFont="1" applyFill="1" applyBorder="1">
      <alignment vertical="center"/>
    </xf>
    <xf numFmtId="178" fontId="4" fillId="2" borderId="1" xfId="1" applyNumberFormat="1" applyFont="1" applyFill="1" applyBorder="1">
      <alignment vertical="center"/>
    </xf>
    <xf numFmtId="0" fontId="4" fillId="0" borderId="1" xfId="1" applyFont="1" applyFill="1" applyBorder="1" applyAlignment="1">
      <alignment vertical="center" wrapText="1"/>
    </xf>
    <xf numFmtId="0" fontId="4" fillId="0" borderId="1" xfId="1" applyFont="1" applyFill="1" applyBorder="1" applyAlignment="1">
      <alignment horizontal="center" vertical="center"/>
    </xf>
    <xf numFmtId="0" fontId="4" fillId="0" borderId="1" xfId="1" applyFont="1" applyFill="1" applyBorder="1">
      <alignment vertical="center"/>
    </xf>
    <xf numFmtId="0" fontId="4" fillId="0" borderId="3" xfId="1" applyFont="1" applyBorder="1" applyAlignment="1">
      <alignment vertical="center" shrinkToFit="1"/>
    </xf>
    <xf numFmtId="0" fontId="4" fillId="0" borderId="3" xfId="1" applyFont="1" applyFill="1" applyBorder="1" applyAlignment="1">
      <alignment horizontal="center" vertical="center"/>
    </xf>
    <xf numFmtId="0" fontId="4" fillId="0" borderId="4" xfId="1" applyFont="1" applyBorder="1" applyAlignment="1">
      <alignment vertical="center" shrinkToFit="1"/>
    </xf>
    <xf numFmtId="0" fontId="4" fillId="0" borderId="3" xfId="1" applyFont="1" applyFill="1" applyBorder="1" applyAlignment="1">
      <alignment vertical="center" shrinkToFit="1"/>
    </xf>
    <xf numFmtId="0" fontId="4" fillId="0" borderId="2" xfId="1" applyFont="1" applyBorder="1" applyAlignment="1">
      <alignment vertical="center" shrinkToFit="1"/>
    </xf>
    <xf numFmtId="179" fontId="4" fillId="2" borderId="2" xfId="1" applyNumberFormat="1" applyFont="1" applyFill="1" applyBorder="1" applyAlignment="1">
      <alignment vertical="center" shrinkToFit="1"/>
    </xf>
    <xf numFmtId="0" fontId="4" fillId="0" borderId="0" xfId="1" applyFont="1" applyFill="1">
      <alignment vertical="center"/>
    </xf>
    <xf numFmtId="0" fontId="4" fillId="0" borderId="0" xfId="1" applyFont="1" applyFill="1" applyAlignment="1">
      <alignment horizontal="right" vertical="center"/>
    </xf>
    <xf numFmtId="179" fontId="4" fillId="0" borderId="0" xfId="1" applyNumberFormat="1" applyFont="1" applyFill="1">
      <alignment vertical="center"/>
    </xf>
    <xf numFmtId="0" fontId="4" fillId="0" borderId="1" xfId="1" applyFont="1" applyFill="1" applyBorder="1" applyAlignment="1">
      <alignment vertical="center"/>
    </xf>
    <xf numFmtId="178" fontId="4" fillId="2" borderId="1" xfId="1" applyNumberFormat="1" applyFont="1" applyFill="1" applyBorder="1" applyAlignment="1">
      <alignment vertical="center"/>
    </xf>
    <xf numFmtId="0" fontId="4" fillId="0" borderId="2" xfId="1" applyFont="1" applyBorder="1" applyAlignment="1">
      <alignment horizontal="left" vertical="center" wrapText="1"/>
    </xf>
    <xf numFmtId="0" fontId="7" fillId="0" borderId="0" xfId="1" applyFont="1" applyBorder="1" applyAlignment="1">
      <alignment vertical="center" wrapText="1"/>
    </xf>
    <xf numFmtId="0" fontId="7" fillId="0" borderId="0" xfId="1" applyFont="1" applyAlignment="1">
      <alignment vertical="center" wrapText="1"/>
    </xf>
    <xf numFmtId="178" fontId="4" fillId="2" borderId="2" xfId="1" applyNumberFormat="1" applyFont="1" applyFill="1" applyBorder="1">
      <alignment vertical="center"/>
    </xf>
    <xf numFmtId="181" fontId="3" fillId="3" borderId="1" xfId="1" applyNumberFormat="1" applyFill="1" applyBorder="1">
      <alignment vertical="center"/>
    </xf>
    <xf numFmtId="0" fontId="0" fillId="0" borderId="5" xfId="0" applyBorder="1" applyAlignment="1">
      <alignment horizontal="left" vertical="center" wrapText="1"/>
    </xf>
    <xf numFmtId="0" fontId="7" fillId="0" borderId="10" xfId="1" applyFont="1" applyBorder="1" applyAlignment="1">
      <alignment vertical="center" wrapText="1"/>
    </xf>
    <xf numFmtId="178" fontId="4" fillId="3" borderId="1" xfId="1" applyNumberFormat="1" applyFont="1" applyFill="1" applyBorder="1">
      <alignment vertical="center"/>
    </xf>
    <xf numFmtId="179" fontId="4" fillId="2" borderId="1" xfId="1" applyNumberFormat="1" applyFont="1" applyFill="1" applyBorder="1">
      <alignment vertical="center"/>
    </xf>
    <xf numFmtId="176" fontId="4" fillId="3" borderId="1" xfId="1" applyNumberFormat="1" applyFont="1" applyFill="1" applyBorder="1">
      <alignment vertical="center"/>
    </xf>
    <xf numFmtId="0" fontId="4" fillId="0" borderId="5" xfId="1" applyFont="1" applyFill="1" applyBorder="1" applyAlignment="1">
      <alignment vertical="center" wrapText="1"/>
    </xf>
    <xf numFmtId="0" fontId="4" fillId="0" borderId="0" xfId="1" applyFont="1" applyBorder="1" applyAlignment="1">
      <alignment horizontal="center" vertical="center" wrapText="1"/>
    </xf>
    <xf numFmtId="0" fontId="4" fillId="0" borderId="5" xfId="1" applyFont="1" applyBorder="1" applyAlignment="1">
      <alignment horizontal="left" vertical="center" wrapText="1"/>
    </xf>
    <xf numFmtId="0" fontId="9" fillId="0" borderId="0" xfId="1" applyFont="1">
      <alignment vertical="center"/>
    </xf>
    <xf numFmtId="176" fontId="4" fillId="0" borderId="10" xfId="1" applyNumberFormat="1" applyFont="1" applyFill="1" applyBorder="1">
      <alignment vertical="center"/>
    </xf>
    <xf numFmtId="176" fontId="4" fillId="0" borderId="5" xfId="1" applyNumberFormat="1" applyFont="1" applyFill="1" applyBorder="1">
      <alignment vertical="center"/>
    </xf>
    <xf numFmtId="176" fontId="4" fillId="0" borderId="0" xfId="1" applyNumberFormat="1" applyFont="1" applyFill="1" applyBorder="1">
      <alignment vertical="center"/>
    </xf>
    <xf numFmtId="0" fontId="4" fillId="0" borderId="10" xfId="1" applyFont="1" applyBorder="1" applyAlignment="1">
      <alignment horizontal="left" vertical="center" wrapText="1"/>
    </xf>
    <xf numFmtId="0" fontId="0" fillId="0" borderId="10" xfId="0" applyBorder="1" applyAlignment="1">
      <alignment horizontal="left" vertical="center" wrapText="1"/>
    </xf>
    <xf numFmtId="0" fontId="9" fillId="0" borderId="10" xfId="1" applyFont="1" applyBorder="1" applyAlignment="1">
      <alignment horizontal="left" vertical="center"/>
    </xf>
    <xf numFmtId="0" fontId="3" fillId="0" borderId="1" xfId="1" applyBorder="1" applyAlignment="1">
      <alignment horizontal="center" vertical="center"/>
    </xf>
    <xf numFmtId="176" fontId="3" fillId="3" borderId="1" xfId="1" applyNumberFormat="1" applyFill="1" applyBorder="1">
      <alignment vertical="center"/>
    </xf>
    <xf numFmtId="0" fontId="3" fillId="0" borderId="5" xfId="1" applyFill="1" applyBorder="1">
      <alignment vertical="center"/>
    </xf>
    <xf numFmtId="0" fontId="0" fillId="0" borderId="0" xfId="0" applyFill="1">
      <alignment vertical="center"/>
    </xf>
    <xf numFmtId="177" fontId="0" fillId="0" borderId="0" xfId="0" applyNumberFormat="1" applyFill="1" applyBorder="1">
      <alignment vertical="center"/>
    </xf>
    <xf numFmtId="176" fontId="0" fillId="3" borderId="1" xfId="0" applyNumberFormat="1" applyFill="1" applyBorder="1">
      <alignment vertical="center"/>
    </xf>
    <xf numFmtId="182" fontId="4" fillId="2" borderId="1" xfId="1" applyNumberFormat="1" applyFont="1" applyFill="1" applyBorder="1">
      <alignment vertical="center"/>
    </xf>
    <xf numFmtId="0" fontId="7" fillId="0" borderId="0" xfId="1" applyFont="1" applyAlignment="1">
      <alignment vertical="center" wrapText="1"/>
    </xf>
    <xf numFmtId="0" fontId="4" fillId="0" borderId="1" xfId="1" applyFont="1" applyBorder="1" applyAlignment="1">
      <alignment vertical="center" wrapText="1"/>
    </xf>
    <xf numFmtId="0" fontId="4" fillId="0" borderId="3" xfId="1" applyFont="1" applyBorder="1" applyAlignment="1">
      <alignment vertical="center" shrinkToFit="1"/>
    </xf>
    <xf numFmtId="0" fontId="4" fillId="0" borderId="4" xfId="1" applyFont="1" applyBorder="1" applyAlignment="1">
      <alignment vertical="center" shrinkToFit="1"/>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2" borderId="1" xfId="1" applyFont="1" applyFill="1" applyBorder="1" applyAlignment="1">
      <alignment horizontal="left" vertical="center" wrapText="1"/>
    </xf>
    <xf numFmtId="0" fontId="10" fillId="0" borderId="9" xfId="0" applyFont="1" applyBorder="1" applyAlignment="1">
      <alignment vertical="center" wrapText="1"/>
    </xf>
    <xf numFmtId="0" fontId="11" fillId="0" borderId="0" xfId="0" applyFont="1" applyAlignment="1">
      <alignment vertical="center" wrapText="1"/>
    </xf>
    <xf numFmtId="0" fontId="4" fillId="2" borderId="1" xfId="1" applyFont="1" applyFill="1" applyBorder="1" applyAlignment="1">
      <alignment vertical="center" wrapText="1"/>
    </xf>
    <xf numFmtId="0" fontId="6" fillId="0" borderId="9" xfId="1" applyFont="1" applyBorder="1" applyAlignment="1">
      <alignment vertical="center" wrapText="1"/>
    </xf>
    <xf numFmtId="0" fontId="7" fillId="0" borderId="0" xfId="1" applyFont="1" applyAlignment="1">
      <alignment vertical="center" wrapText="1"/>
    </xf>
    <xf numFmtId="0" fontId="7" fillId="0" borderId="9" xfId="1" applyFont="1" applyBorder="1" applyAlignment="1">
      <alignment vertical="center" wrapText="1"/>
    </xf>
    <xf numFmtId="0" fontId="4" fillId="0" borderId="6" xfId="1" applyFont="1" applyBorder="1" applyAlignment="1">
      <alignment horizontal="center" vertical="center" wrapText="1"/>
    </xf>
    <xf numFmtId="0" fontId="4" fillId="0" borderId="8" xfId="1" applyFont="1" applyBorder="1" applyAlignment="1">
      <alignment horizontal="center" vertical="center" wrapText="1"/>
    </xf>
    <xf numFmtId="0" fontId="0" fillId="0" borderId="7" xfId="0" applyBorder="1" applyAlignment="1">
      <alignment horizontal="center" vertical="center" wrapText="1"/>
    </xf>
    <xf numFmtId="0" fontId="4" fillId="0" borderId="1" xfId="1" applyFont="1" applyBorder="1" applyAlignment="1">
      <alignment vertical="center" wrapText="1"/>
    </xf>
    <xf numFmtId="0" fontId="4" fillId="2" borderId="2" xfId="1" applyFont="1" applyFill="1" applyBorder="1" applyAlignment="1">
      <alignment vertical="center" shrinkToFit="1"/>
    </xf>
    <xf numFmtId="0" fontId="4" fillId="0" borderId="3" xfId="1" applyFont="1" applyBorder="1" applyAlignment="1">
      <alignment vertical="center" shrinkToFit="1"/>
    </xf>
    <xf numFmtId="0" fontId="4" fillId="0" borderId="4" xfId="1" applyFont="1" applyBorder="1" applyAlignment="1">
      <alignment vertical="center" shrinkToFit="1"/>
    </xf>
    <xf numFmtId="0" fontId="4"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4" fillId="0" borderId="6" xfId="1"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8" fillId="2" borderId="1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0" borderId="12" xfId="0" applyFont="1" applyBorder="1" applyAlignment="1">
      <alignment horizontal="left" vertical="center" shrinkToFit="1"/>
    </xf>
    <xf numFmtId="0" fontId="8" fillId="0" borderId="5" xfId="0" applyFont="1" applyBorder="1" applyAlignment="1">
      <alignment horizontal="left" vertical="center" shrinkToFit="1"/>
    </xf>
    <xf numFmtId="0" fontId="4" fillId="0" borderId="3" xfId="1" applyFont="1" applyFill="1" applyBorder="1" applyAlignment="1">
      <alignment horizontal="right" vertical="center"/>
    </xf>
    <xf numFmtId="0" fontId="0" fillId="0" borderId="3" xfId="0" applyBorder="1" applyAlignment="1">
      <alignment horizontal="right" vertical="center"/>
    </xf>
    <xf numFmtId="0" fontId="4" fillId="0" borderId="10" xfId="1" applyFont="1" applyFill="1" applyBorder="1" applyAlignment="1">
      <alignment horizontal="right" vertical="center"/>
    </xf>
    <xf numFmtId="0" fontId="3" fillId="0" borderId="10" xfId="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99FF99"/>
      <color rgb="FFCCECFF"/>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B12" sqref="B12"/>
    </sheetView>
  </sheetViews>
  <sheetFormatPr defaultRowHeight="13.5"/>
  <sheetData>
    <row r="1" spans="1:15" ht="27" customHeight="1">
      <c r="A1" s="13" t="s">
        <v>73</v>
      </c>
      <c r="B1" s="70"/>
      <c r="C1" s="70"/>
      <c r="D1" s="70"/>
      <c r="E1" s="70"/>
      <c r="F1" s="70"/>
      <c r="G1" s="70"/>
      <c r="H1" s="70"/>
      <c r="I1" s="70"/>
      <c r="J1" s="71" t="s">
        <v>137</v>
      </c>
      <c r="K1" s="72"/>
      <c r="L1" s="72"/>
      <c r="M1" s="72"/>
      <c r="N1" s="72"/>
      <c r="O1" s="72"/>
    </row>
    <row r="2" spans="1:15" ht="14.25">
      <c r="A2" s="2" t="s">
        <v>13</v>
      </c>
      <c r="I2" s="4" t="s">
        <v>7</v>
      </c>
      <c r="K2" s="5" t="s">
        <v>9</v>
      </c>
    </row>
    <row r="3" spans="1:15">
      <c r="A3" s="1" t="s">
        <v>2</v>
      </c>
      <c r="B3" t="s">
        <v>0</v>
      </c>
      <c r="E3" t="s">
        <v>1</v>
      </c>
      <c r="O3" s="11" t="e">
        <f>O20-O31</f>
        <v>#DIV/0!</v>
      </c>
    </row>
    <row r="4" spans="1:15">
      <c r="A4" s="1"/>
      <c r="B4" t="s">
        <v>21</v>
      </c>
    </row>
    <row r="5" spans="1:15">
      <c r="A5" s="1" t="s">
        <v>26</v>
      </c>
      <c r="B5" t="s">
        <v>22</v>
      </c>
      <c r="E5" t="s">
        <v>1</v>
      </c>
    </row>
    <row r="6" spans="1:15">
      <c r="A6" s="1" t="s">
        <v>27</v>
      </c>
      <c r="B6" t="s">
        <v>23</v>
      </c>
      <c r="E6" t="s">
        <v>1</v>
      </c>
    </row>
    <row r="7" spans="1:15">
      <c r="A7" s="1" t="s">
        <v>24</v>
      </c>
      <c r="B7" t="s">
        <v>28</v>
      </c>
      <c r="E7" t="s">
        <v>1</v>
      </c>
    </row>
    <row r="8" spans="1:15">
      <c r="A8" s="1" t="s">
        <v>25</v>
      </c>
      <c r="B8" t="s">
        <v>29</v>
      </c>
      <c r="E8" t="s">
        <v>1</v>
      </c>
    </row>
    <row r="10" spans="1:15">
      <c r="A10" s="3" t="s">
        <v>30</v>
      </c>
    </row>
    <row r="11" spans="1:15">
      <c r="B11" t="s">
        <v>138</v>
      </c>
    </row>
    <row r="12" spans="1:15">
      <c r="A12" s="1" t="s">
        <v>18</v>
      </c>
      <c r="B12" t="s">
        <v>14</v>
      </c>
      <c r="D12" t="s">
        <v>10</v>
      </c>
      <c r="O12" s="12">
        <f>N13*N14/1000</f>
        <v>0</v>
      </c>
    </row>
    <row r="13" spans="1:15">
      <c r="B13" t="s">
        <v>34</v>
      </c>
      <c r="I13" t="s">
        <v>11</v>
      </c>
      <c r="M13" s="1" t="s">
        <v>17</v>
      </c>
      <c r="N13" s="7"/>
    </row>
    <row r="14" spans="1:15">
      <c r="M14" s="1" t="s">
        <v>36</v>
      </c>
      <c r="N14" s="8"/>
    </row>
    <row r="15" spans="1:15">
      <c r="A15" s="1" t="s">
        <v>32</v>
      </c>
      <c r="B15" t="s">
        <v>31</v>
      </c>
      <c r="D15" t="s">
        <v>10</v>
      </c>
      <c r="O15" s="12">
        <f>N16*N17/1000</f>
        <v>0</v>
      </c>
    </row>
    <row r="16" spans="1:15">
      <c r="B16" t="s">
        <v>35</v>
      </c>
      <c r="I16" t="s">
        <v>11</v>
      </c>
      <c r="M16" s="1" t="s">
        <v>33</v>
      </c>
      <c r="N16" s="7"/>
    </row>
    <row r="17" spans="1:15">
      <c r="M17" s="1" t="s">
        <v>37</v>
      </c>
      <c r="N17" s="8"/>
    </row>
    <row r="19" spans="1:15">
      <c r="A19" t="s">
        <v>3</v>
      </c>
    </row>
    <row r="20" spans="1:15">
      <c r="B20" t="s">
        <v>38</v>
      </c>
      <c r="E20" t="s">
        <v>1</v>
      </c>
      <c r="O20" s="11" t="e">
        <f>(O21+O24)*G27</f>
        <v>#DIV/0!</v>
      </c>
    </row>
    <row r="21" spans="1:15">
      <c r="B21" t="s">
        <v>49</v>
      </c>
      <c r="O21" s="11" t="e">
        <f>O12/N23</f>
        <v>#DIV/0!</v>
      </c>
    </row>
    <row r="22" spans="1:15">
      <c r="A22" s="1" t="s">
        <v>39</v>
      </c>
      <c r="B22" t="s">
        <v>40</v>
      </c>
      <c r="G22" t="s">
        <v>10</v>
      </c>
      <c r="O22" s="9"/>
    </row>
    <row r="23" spans="1:15">
      <c r="A23" s="1" t="s">
        <v>41</v>
      </c>
      <c r="B23" t="s">
        <v>42</v>
      </c>
      <c r="M23" s="1" t="s">
        <v>43</v>
      </c>
      <c r="N23" s="7"/>
    </row>
    <row r="24" spans="1:15">
      <c r="A24" s="1"/>
      <c r="B24" t="s">
        <v>50</v>
      </c>
      <c r="O24" s="11" t="e">
        <f>O15/N26</f>
        <v>#DIV/0!</v>
      </c>
    </row>
    <row r="25" spans="1:15">
      <c r="A25" s="1" t="s">
        <v>44</v>
      </c>
      <c r="B25" t="s">
        <v>47</v>
      </c>
      <c r="G25" t="s">
        <v>10</v>
      </c>
    </row>
    <row r="26" spans="1:15">
      <c r="A26" s="1" t="s">
        <v>45</v>
      </c>
      <c r="B26" t="s">
        <v>46</v>
      </c>
      <c r="M26" s="1" t="s">
        <v>48</v>
      </c>
      <c r="N26" s="7"/>
    </row>
    <row r="27" spans="1:15">
      <c r="A27" s="1" t="s">
        <v>12</v>
      </c>
      <c r="B27" t="s">
        <v>4</v>
      </c>
      <c r="E27" t="s">
        <v>5</v>
      </c>
      <c r="G27" s="6"/>
      <c r="H27" s="1" t="s">
        <v>8</v>
      </c>
      <c r="I27" s="67"/>
      <c r="J27" s="68"/>
      <c r="K27" s="68"/>
      <c r="L27" s="69"/>
      <c r="M27" s="1"/>
      <c r="N27" s="10"/>
    </row>
    <row r="30" spans="1:15">
      <c r="A30" t="s">
        <v>6</v>
      </c>
    </row>
    <row r="31" spans="1:15">
      <c r="B31" t="s">
        <v>51</v>
      </c>
      <c r="E31" t="s">
        <v>1</v>
      </c>
      <c r="O31" s="11" t="e">
        <f>(O32+O35)*G38</f>
        <v>#DIV/0!</v>
      </c>
    </row>
    <row r="32" spans="1:15">
      <c r="B32" t="s">
        <v>55</v>
      </c>
      <c r="O32" s="11" t="e">
        <f>O12/N34</f>
        <v>#DIV/0!</v>
      </c>
    </row>
    <row r="33" spans="1:15">
      <c r="A33" s="1" t="s">
        <v>56</v>
      </c>
      <c r="B33" t="s">
        <v>54</v>
      </c>
      <c r="G33" t="s">
        <v>10</v>
      </c>
      <c r="O33" s="9"/>
    </row>
    <row r="34" spans="1:15">
      <c r="A34" s="1" t="s">
        <v>57</v>
      </c>
      <c r="B34" t="s">
        <v>58</v>
      </c>
      <c r="M34" s="1" t="s">
        <v>59</v>
      </c>
      <c r="N34" s="7"/>
    </row>
    <row r="35" spans="1:15">
      <c r="B35" t="s">
        <v>52</v>
      </c>
      <c r="O35" s="11" t="e">
        <f>O15/N37</f>
        <v>#DIV/0!</v>
      </c>
    </row>
    <row r="36" spans="1:15">
      <c r="A36" s="1" t="s">
        <v>60</v>
      </c>
      <c r="B36" t="s">
        <v>53</v>
      </c>
      <c r="G36" t="s">
        <v>10</v>
      </c>
      <c r="O36" s="9"/>
    </row>
    <row r="37" spans="1:15">
      <c r="A37" s="1" t="s">
        <v>61</v>
      </c>
      <c r="B37" t="s">
        <v>62</v>
      </c>
      <c r="M37" s="1" t="s">
        <v>63</v>
      </c>
      <c r="N37" s="7"/>
    </row>
    <row r="38" spans="1:15">
      <c r="A38" s="1" t="s">
        <v>12</v>
      </c>
      <c r="B38" t="s">
        <v>4</v>
      </c>
      <c r="E38" t="s">
        <v>5</v>
      </c>
      <c r="G38" s="6"/>
      <c r="H38" s="1" t="s">
        <v>8</v>
      </c>
      <c r="I38" s="67"/>
      <c r="J38" s="68"/>
      <c r="K38" s="68"/>
      <c r="L38" s="69"/>
      <c r="M38" s="1"/>
      <c r="N38" s="10"/>
    </row>
    <row r="41" spans="1:15">
      <c r="A41" s="3" t="s">
        <v>15</v>
      </c>
      <c r="B41" t="s">
        <v>16</v>
      </c>
    </row>
    <row r="42" spans="1:15">
      <c r="B42" t="s">
        <v>105</v>
      </c>
    </row>
    <row r="43" spans="1:15">
      <c r="B43" t="s">
        <v>64</v>
      </c>
    </row>
    <row r="44" spans="1:15">
      <c r="B44" t="s">
        <v>65</v>
      </c>
    </row>
    <row r="45" spans="1:15">
      <c r="B45" t="s">
        <v>19</v>
      </c>
    </row>
    <row r="46" spans="1:15">
      <c r="B46" t="s">
        <v>66</v>
      </c>
    </row>
    <row r="47" spans="1:15">
      <c r="B47" t="s">
        <v>67</v>
      </c>
    </row>
    <row r="48" spans="1:15">
      <c r="B48" t="s">
        <v>68</v>
      </c>
    </row>
    <row r="50" spans="2:2">
      <c r="B50" t="s">
        <v>69</v>
      </c>
    </row>
    <row r="51" spans="2:2">
      <c r="B51" t="s">
        <v>70</v>
      </c>
    </row>
    <row r="52" spans="2:2">
      <c r="B52" t="s">
        <v>20</v>
      </c>
    </row>
    <row r="53" spans="2:2">
      <c r="B53" t="s">
        <v>71</v>
      </c>
    </row>
    <row r="54" spans="2:2">
      <c r="B54" t="s">
        <v>72</v>
      </c>
    </row>
  </sheetData>
  <mergeCells count="4">
    <mergeCell ref="I27:L27"/>
    <mergeCell ref="I38:L38"/>
    <mergeCell ref="B1:I1"/>
    <mergeCell ref="J1:O1"/>
  </mergeCells>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view="pageLayout" topLeftCell="A37" zoomScaleNormal="100" workbookViewId="0">
      <selection activeCell="G68" sqref="G68"/>
    </sheetView>
  </sheetViews>
  <sheetFormatPr defaultRowHeight="13.5"/>
  <cols>
    <col min="1" max="1" width="27.375" style="15" customWidth="1"/>
    <col min="2" max="13" width="8.75" style="15" customWidth="1"/>
    <col min="14" max="14" width="14" style="15" customWidth="1"/>
    <col min="15" max="256" width="8.875" style="15"/>
    <col min="257" max="257" width="27.375" style="15" customWidth="1"/>
    <col min="258" max="259" width="8.875" style="15" customWidth="1"/>
    <col min="260" max="269" width="9.5" style="15" bestFit="1" customWidth="1"/>
    <col min="270" max="270" width="17.5" style="15" customWidth="1"/>
    <col min="271" max="512" width="8.875" style="15"/>
    <col min="513" max="513" width="27.375" style="15" customWidth="1"/>
    <col min="514" max="515" width="8.875" style="15" customWidth="1"/>
    <col min="516" max="525" width="9.5" style="15" bestFit="1" customWidth="1"/>
    <col min="526" max="526" width="17.5" style="15" customWidth="1"/>
    <col min="527" max="768" width="8.875" style="15"/>
    <col min="769" max="769" width="27.375" style="15" customWidth="1"/>
    <col min="770" max="771" width="8.875" style="15" customWidth="1"/>
    <col min="772" max="781" width="9.5" style="15" bestFit="1" customWidth="1"/>
    <col min="782" max="782" width="17.5" style="15" customWidth="1"/>
    <col min="783" max="1024" width="8.875" style="15"/>
    <col min="1025" max="1025" width="27.375" style="15" customWidth="1"/>
    <col min="1026" max="1027" width="8.875" style="15" customWidth="1"/>
    <col min="1028" max="1037" width="9.5" style="15" bestFit="1" customWidth="1"/>
    <col min="1038" max="1038" width="17.5" style="15" customWidth="1"/>
    <col min="1039" max="1280" width="8.875" style="15"/>
    <col min="1281" max="1281" width="27.375" style="15" customWidth="1"/>
    <col min="1282" max="1283" width="8.875" style="15" customWidth="1"/>
    <col min="1284" max="1293" width="9.5" style="15" bestFit="1" customWidth="1"/>
    <col min="1294" max="1294" width="17.5" style="15" customWidth="1"/>
    <col min="1295" max="1536" width="8.875" style="15"/>
    <col min="1537" max="1537" width="27.375" style="15" customWidth="1"/>
    <col min="1538" max="1539" width="8.875" style="15" customWidth="1"/>
    <col min="1540" max="1549" width="9.5" style="15" bestFit="1" customWidth="1"/>
    <col min="1550" max="1550" width="17.5" style="15" customWidth="1"/>
    <col min="1551" max="1792" width="8.875" style="15"/>
    <col min="1793" max="1793" width="27.375" style="15" customWidth="1"/>
    <col min="1794" max="1795" width="8.875" style="15" customWidth="1"/>
    <col min="1796" max="1805" width="9.5" style="15" bestFit="1" customWidth="1"/>
    <col min="1806" max="1806" width="17.5" style="15" customWidth="1"/>
    <col min="1807" max="2048" width="8.875" style="15"/>
    <col min="2049" max="2049" width="27.375" style="15" customWidth="1"/>
    <col min="2050" max="2051" width="8.875" style="15" customWidth="1"/>
    <col min="2052" max="2061" width="9.5" style="15" bestFit="1" customWidth="1"/>
    <col min="2062" max="2062" width="17.5" style="15" customWidth="1"/>
    <col min="2063" max="2304" width="8.875" style="15"/>
    <col min="2305" max="2305" width="27.375" style="15" customWidth="1"/>
    <col min="2306" max="2307" width="8.875" style="15" customWidth="1"/>
    <col min="2308" max="2317" width="9.5" style="15" bestFit="1" customWidth="1"/>
    <col min="2318" max="2318" width="17.5" style="15" customWidth="1"/>
    <col min="2319" max="2560" width="8.875" style="15"/>
    <col min="2561" max="2561" width="27.375" style="15" customWidth="1"/>
    <col min="2562" max="2563" width="8.875" style="15" customWidth="1"/>
    <col min="2564" max="2573" width="9.5" style="15" bestFit="1" customWidth="1"/>
    <col min="2574" max="2574" width="17.5" style="15" customWidth="1"/>
    <col min="2575" max="2816" width="8.875" style="15"/>
    <col min="2817" max="2817" width="27.375" style="15" customWidth="1"/>
    <col min="2818" max="2819" width="8.875" style="15" customWidth="1"/>
    <col min="2820" max="2829" width="9.5" style="15" bestFit="1" customWidth="1"/>
    <col min="2830" max="2830" width="17.5" style="15" customWidth="1"/>
    <col min="2831" max="3072" width="8.875" style="15"/>
    <col min="3073" max="3073" width="27.375" style="15" customWidth="1"/>
    <col min="3074" max="3075" width="8.875" style="15" customWidth="1"/>
    <col min="3076" max="3085" width="9.5" style="15" bestFit="1" customWidth="1"/>
    <col min="3086" max="3086" width="17.5" style="15" customWidth="1"/>
    <col min="3087" max="3328" width="8.875" style="15"/>
    <col min="3329" max="3329" width="27.375" style="15" customWidth="1"/>
    <col min="3330" max="3331" width="8.875" style="15" customWidth="1"/>
    <col min="3332" max="3341" width="9.5" style="15" bestFit="1" customWidth="1"/>
    <col min="3342" max="3342" width="17.5" style="15" customWidth="1"/>
    <col min="3343" max="3584" width="8.875" style="15"/>
    <col min="3585" max="3585" width="27.375" style="15" customWidth="1"/>
    <col min="3586" max="3587" width="8.875" style="15" customWidth="1"/>
    <col min="3588" max="3597" width="9.5" style="15" bestFit="1" customWidth="1"/>
    <col min="3598" max="3598" width="17.5" style="15" customWidth="1"/>
    <col min="3599" max="3840" width="8.875" style="15"/>
    <col min="3841" max="3841" width="27.375" style="15" customWidth="1"/>
    <col min="3842" max="3843" width="8.875" style="15" customWidth="1"/>
    <col min="3844" max="3853" width="9.5" style="15" bestFit="1" customWidth="1"/>
    <col min="3854" max="3854" width="17.5" style="15" customWidth="1"/>
    <col min="3855" max="4096" width="8.875" style="15"/>
    <col min="4097" max="4097" width="27.375" style="15" customWidth="1"/>
    <col min="4098" max="4099" width="8.875" style="15" customWidth="1"/>
    <col min="4100" max="4109" width="9.5" style="15" bestFit="1" customWidth="1"/>
    <col min="4110" max="4110" width="17.5" style="15" customWidth="1"/>
    <col min="4111" max="4352" width="8.875" style="15"/>
    <col min="4353" max="4353" width="27.375" style="15" customWidth="1"/>
    <col min="4354" max="4355" width="8.875" style="15" customWidth="1"/>
    <col min="4356" max="4365" width="9.5" style="15" bestFit="1" customWidth="1"/>
    <col min="4366" max="4366" width="17.5" style="15" customWidth="1"/>
    <col min="4367" max="4608" width="8.875" style="15"/>
    <col min="4609" max="4609" width="27.375" style="15" customWidth="1"/>
    <col min="4610" max="4611" width="8.875" style="15" customWidth="1"/>
    <col min="4612" max="4621" width="9.5" style="15" bestFit="1" customWidth="1"/>
    <col min="4622" max="4622" width="17.5" style="15" customWidth="1"/>
    <col min="4623" max="4864" width="8.875" style="15"/>
    <col min="4865" max="4865" width="27.375" style="15" customWidth="1"/>
    <col min="4866" max="4867" width="8.875" style="15" customWidth="1"/>
    <col min="4868" max="4877" width="9.5" style="15" bestFit="1" customWidth="1"/>
    <col min="4878" max="4878" width="17.5" style="15" customWidth="1"/>
    <col min="4879" max="5120" width="8.875" style="15"/>
    <col min="5121" max="5121" width="27.375" style="15" customWidth="1"/>
    <col min="5122" max="5123" width="8.875" style="15" customWidth="1"/>
    <col min="5124" max="5133" width="9.5" style="15" bestFit="1" customWidth="1"/>
    <col min="5134" max="5134" width="17.5" style="15" customWidth="1"/>
    <col min="5135" max="5376" width="8.875" style="15"/>
    <col min="5377" max="5377" width="27.375" style="15" customWidth="1"/>
    <col min="5378" max="5379" width="8.875" style="15" customWidth="1"/>
    <col min="5380" max="5389" width="9.5" style="15" bestFit="1" customWidth="1"/>
    <col min="5390" max="5390" width="17.5" style="15" customWidth="1"/>
    <col min="5391" max="5632" width="8.875" style="15"/>
    <col min="5633" max="5633" width="27.375" style="15" customWidth="1"/>
    <col min="5634" max="5635" width="8.875" style="15" customWidth="1"/>
    <col min="5636" max="5645" width="9.5" style="15" bestFit="1" customWidth="1"/>
    <col min="5646" max="5646" width="17.5" style="15" customWidth="1"/>
    <col min="5647" max="5888" width="8.875" style="15"/>
    <col min="5889" max="5889" width="27.375" style="15" customWidth="1"/>
    <col min="5890" max="5891" width="8.875" style="15" customWidth="1"/>
    <col min="5892" max="5901" width="9.5" style="15" bestFit="1" customWidth="1"/>
    <col min="5902" max="5902" width="17.5" style="15" customWidth="1"/>
    <col min="5903" max="6144" width="8.875" style="15"/>
    <col min="6145" max="6145" width="27.375" style="15" customWidth="1"/>
    <col min="6146" max="6147" width="8.875" style="15" customWidth="1"/>
    <col min="6148" max="6157" width="9.5" style="15" bestFit="1" customWidth="1"/>
    <col min="6158" max="6158" width="17.5" style="15" customWidth="1"/>
    <col min="6159" max="6400" width="8.875" style="15"/>
    <col min="6401" max="6401" width="27.375" style="15" customWidth="1"/>
    <col min="6402" max="6403" width="8.875" style="15" customWidth="1"/>
    <col min="6404" max="6413" width="9.5" style="15" bestFit="1" customWidth="1"/>
    <col min="6414" max="6414" width="17.5" style="15" customWidth="1"/>
    <col min="6415" max="6656" width="8.875" style="15"/>
    <col min="6657" max="6657" width="27.375" style="15" customWidth="1"/>
    <col min="6658" max="6659" width="8.875" style="15" customWidth="1"/>
    <col min="6660" max="6669" width="9.5" style="15" bestFit="1" customWidth="1"/>
    <col min="6670" max="6670" width="17.5" style="15" customWidth="1"/>
    <col min="6671" max="6912" width="8.875" style="15"/>
    <col min="6913" max="6913" width="27.375" style="15" customWidth="1"/>
    <col min="6914" max="6915" width="8.875" style="15" customWidth="1"/>
    <col min="6916" max="6925" width="9.5" style="15" bestFit="1" customWidth="1"/>
    <col min="6926" max="6926" width="17.5" style="15" customWidth="1"/>
    <col min="6927" max="7168" width="8.875" style="15"/>
    <col min="7169" max="7169" width="27.375" style="15" customWidth="1"/>
    <col min="7170" max="7171" width="8.875" style="15" customWidth="1"/>
    <col min="7172" max="7181" width="9.5" style="15" bestFit="1" customWidth="1"/>
    <col min="7182" max="7182" width="17.5" style="15" customWidth="1"/>
    <col min="7183" max="7424" width="8.875" style="15"/>
    <col min="7425" max="7425" width="27.375" style="15" customWidth="1"/>
    <col min="7426" max="7427" width="8.875" style="15" customWidth="1"/>
    <col min="7428" max="7437" width="9.5" style="15" bestFit="1" customWidth="1"/>
    <col min="7438" max="7438" width="17.5" style="15" customWidth="1"/>
    <col min="7439" max="7680" width="8.875" style="15"/>
    <col min="7681" max="7681" width="27.375" style="15" customWidth="1"/>
    <col min="7682" max="7683" width="8.875" style="15" customWidth="1"/>
    <col min="7684" max="7693" width="9.5" style="15" bestFit="1" customWidth="1"/>
    <col min="7694" max="7694" width="17.5" style="15" customWidth="1"/>
    <col min="7695" max="7936" width="8.875" style="15"/>
    <col min="7937" max="7937" width="27.375" style="15" customWidth="1"/>
    <col min="7938" max="7939" width="8.875" style="15" customWidth="1"/>
    <col min="7940" max="7949" width="9.5" style="15" bestFit="1" customWidth="1"/>
    <col min="7950" max="7950" width="17.5" style="15" customWidth="1"/>
    <col min="7951" max="8192" width="8.875" style="15"/>
    <col min="8193" max="8193" width="27.375" style="15" customWidth="1"/>
    <col min="8194" max="8195" width="8.875" style="15" customWidth="1"/>
    <col min="8196" max="8205" width="9.5" style="15" bestFit="1" customWidth="1"/>
    <col min="8206" max="8206" width="17.5" style="15" customWidth="1"/>
    <col min="8207" max="8448" width="8.875" style="15"/>
    <col min="8449" max="8449" width="27.375" style="15" customWidth="1"/>
    <col min="8450" max="8451" width="8.875" style="15" customWidth="1"/>
    <col min="8452" max="8461" width="9.5" style="15" bestFit="1" customWidth="1"/>
    <col min="8462" max="8462" width="17.5" style="15" customWidth="1"/>
    <col min="8463" max="8704" width="8.875" style="15"/>
    <col min="8705" max="8705" width="27.375" style="15" customWidth="1"/>
    <col min="8706" max="8707" width="8.875" style="15" customWidth="1"/>
    <col min="8708" max="8717" width="9.5" style="15" bestFit="1" customWidth="1"/>
    <col min="8718" max="8718" width="17.5" style="15" customWidth="1"/>
    <col min="8719" max="8960" width="8.875" style="15"/>
    <col min="8961" max="8961" width="27.375" style="15" customWidth="1"/>
    <col min="8962" max="8963" width="8.875" style="15" customWidth="1"/>
    <col min="8964" max="8973" width="9.5" style="15" bestFit="1" customWidth="1"/>
    <col min="8974" max="8974" width="17.5" style="15" customWidth="1"/>
    <col min="8975" max="9216" width="8.875" style="15"/>
    <col min="9217" max="9217" width="27.375" style="15" customWidth="1"/>
    <col min="9218" max="9219" width="8.875" style="15" customWidth="1"/>
    <col min="9220" max="9229" width="9.5" style="15" bestFit="1" customWidth="1"/>
    <col min="9230" max="9230" width="17.5" style="15" customWidth="1"/>
    <col min="9231" max="9472" width="8.875" style="15"/>
    <col min="9473" max="9473" width="27.375" style="15" customWidth="1"/>
    <col min="9474" max="9475" width="8.875" style="15" customWidth="1"/>
    <col min="9476" max="9485" width="9.5" style="15" bestFit="1" customWidth="1"/>
    <col min="9486" max="9486" width="17.5" style="15" customWidth="1"/>
    <col min="9487" max="9728" width="8.875" style="15"/>
    <col min="9729" max="9729" width="27.375" style="15" customWidth="1"/>
    <col min="9730" max="9731" width="8.875" style="15" customWidth="1"/>
    <col min="9732" max="9741" width="9.5" style="15" bestFit="1" customWidth="1"/>
    <col min="9742" max="9742" width="17.5" style="15" customWidth="1"/>
    <col min="9743" max="9984" width="8.875" style="15"/>
    <col min="9985" max="9985" width="27.375" style="15" customWidth="1"/>
    <col min="9986" max="9987" width="8.875" style="15" customWidth="1"/>
    <col min="9988" max="9997" width="9.5" style="15" bestFit="1" customWidth="1"/>
    <col min="9998" max="9998" width="17.5" style="15" customWidth="1"/>
    <col min="9999" max="10240" width="8.875" style="15"/>
    <col min="10241" max="10241" width="27.375" style="15" customWidth="1"/>
    <col min="10242" max="10243" width="8.875" style="15" customWidth="1"/>
    <col min="10244" max="10253" width="9.5" style="15" bestFit="1" customWidth="1"/>
    <col min="10254" max="10254" width="17.5" style="15" customWidth="1"/>
    <col min="10255" max="10496" width="8.875" style="15"/>
    <col min="10497" max="10497" width="27.375" style="15" customWidth="1"/>
    <col min="10498" max="10499" width="8.875" style="15" customWidth="1"/>
    <col min="10500" max="10509" width="9.5" style="15" bestFit="1" customWidth="1"/>
    <col min="10510" max="10510" width="17.5" style="15" customWidth="1"/>
    <col min="10511" max="10752" width="8.875" style="15"/>
    <col min="10753" max="10753" width="27.375" style="15" customWidth="1"/>
    <col min="10754" max="10755" width="8.875" style="15" customWidth="1"/>
    <col min="10756" max="10765" width="9.5" style="15" bestFit="1" customWidth="1"/>
    <col min="10766" max="10766" width="17.5" style="15" customWidth="1"/>
    <col min="10767" max="11008" width="8.875" style="15"/>
    <col min="11009" max="11009" width="27.375" style="15" customWidth="1"/>
    <col min="11010" max="11011" width="8.875" style="15" customWidth="1"/>
    <col min="11012" max="11021" width="9.5" style="15" bestFit="1" customWidth="1"/>
    <col min="11022" max="11022" width="17.5" style="15" customWidth="1"/>
    <col min="11023" max="11264" width="8.875" style="15"/>
    <col min="11265" max="11265" width="27.375" style="15" customWidth="1"/>
    <col min="11266" max="11267" width="8.875" style="15" customWidth="1"/>
    <col min="11268" max="11277" width="9.5" style="15" bestFit="1" customWidth="1"/>
    <col min="11278" max="11278" width="17.5" style="15" customWidth="1"/>
    <col min="11279" max="11520" width="8.875" style="15"/>
    <col min="11521" max="11521" width="27.375" style="15" customWidth="1"/>
    <col min="11522" max="11523" width="8.875" style="15" customWidth="1"/>
    <col min="11524" max="11533" width="9.5" style="15" bestFit="1" customWidth="1"/>
    <col min="11534" max="11534" width="17.5" style="15" customWidth="1"/>
    <col min="11535" max="11776" width="8.875" style="15"/>
    <col min="11777" max="11777" width="27.375" style="15" customWidth="1"/>
    <col min="11778" max="11779" width="8.875" style="15" customWidth="1"/>
    <col min="11780" max="11789" width="9.5" style="15" bestFit="1" customWidth="1"/>
    <col min="11790" max="11790" width="17.5" style="15" customWidth="1"/>
    <col min="11791" max="12032" width="8.875" style="15"/>
    <col min="12033" max="12033" width="27.375" style="15" customWidth="1"/>
    <col min="12034" max="12035" width="8.875" style="15" customWidth="1"/>
    <col min="12036" max="12045" width="9.5" style="15" bestFit="1" customWidth="1"/>
    <col min="12046" max="12046" width="17.5" style="15" customWidth="1"/>
    <col min="12047" max="12288" width="8.875" style="15"/>
    <col min="12289" max="12289" width="27.375" style="15" customWidth="1"/>
    <col min="12290" max="12291" width="8.875" style="15" customWidth="1"/>
    <col min="12292" max="12301" width="9.5" style="15" bestFit="1" customWidth="1"/>
    <col min="12302" max="12302" width="17.5" style="15" customWidth="1"/>
    <col min="12303" max="12544" width="8.875" style="15"/>
    <col min="12545" max="12545" width="27.375" style="15" customWidth="1"/>
    <col min="12546" max="12547" width="8.875" style="15" customWidth="1"/>
    <col min="12548" max="12557" width="9.5" style="15" bestFit="1" customWidth="1"/>
    <col min="12558" max="12558" width="17.5" style="15" customWidth="1"/>
    <col min="12559" max="12800" width="8.875" style="15"/>
    <col min="12801" max="12801" width="27.375" style="15" customWidth="1"/>
    <col min="12802" max="12803" width="8.875" style="15" customWidth="1"/>
    <col min="12804" max="12813" width="9.5" style="15" bestFit="1" customWidth="1"/>
    <col min="12814" max="12814" width="17.5" style="15" customWidth="1"/>
    <col min="12815" max="13056" width="8.875" style="15"/>
    <col min="13057" max="13057" width="27.375" style="15" customWidth="1"/>
    <col min="13058" max="13059" width="8.875" style="15" customWidth="1"/>
    <col min="13060" max="13069" width="9.5" style="15" bestFit="1" customWidth="1"/>
    <col min="13070" max="13070" width="17.5" style="15" customWidth="1"/>
    <col min="13071" max="13312" width="8.875" style="15"/>
    <col min="13313" max="13313" width="27.375" style="15" customWidth="1"/>
    <col min="13314" max="13315" width="8.875" style="15" customWidth="1"/>
    <col min="13316" max="13325" width="9.5" style="15" bestFit="1" customWidth="1"/>
    <col min="13326" max="13326" width="17.5" style="15" customWidth="1"/>
    <col min="13327" max="13568" width="8.875" style="15"/>
    <col min="13569" max="13569" width="27.375" style="15" customWidth="1"/>
    <col min="13570" max="13571" width="8.875" style="15" customWidth="1"/>
    <col min="13572" max="13581" width="9.5" style="15" bestFit="1" customWidth="1"/>
    <col min="13582" max="13582" width="17.5" style="15" customWidth="1"/>
    <col min="13583" max="13824" width="8.875" style="15"/>
    <col min="13825" max="13825" width="27.375" style="15" customWidth="1"/>
    <col min="13826" max="13827" width="8.875" style="15" customWidth="1"/>
    <col min="13828" max="13837" width="9.5" style="15" bestFit="1" customWidth="1"/>
    <col min="13838" max="13838" width="17.5" style="15" customWidth="1"/>
    <col min="13839" max="14080" width="8.875" style="15"/>
    <col min="14081" max="14081" width="27.375" style="15" customWidth="1"/>
    <col min="14082" max="14083" width="8.875" style="15" customWidth="1"/>
    <col min="14084" max="14093" width="9.5" style="15" bestFit="1" customWidth="1"/>
    <col min="14094" max="14094" width="17.5" style="15" customWidth="1"/>
    <col min="14095" max="14336" width="8.875" style="15"/>
    <col min="14337" max="14337" width="27.375" style="15" customWidth="1"/>
    <col min="14338" max="14339" width="8.875" style="15" customWidth="1"/>
    <col min="14340" max="14349" width="9.5" style="15" bestFit="1" customWidth="1"/>
    <col min="14350" max="14350" width="17.5" style="15" customWidth="1"/>
    <col min="14351" max="14592" width="8.875" style="15"/>
    <col min="14593" max="14593" width="27.375" style="15" customWidth="1"/>
    <col min="14594" max="14595" width="8.875" style="15" customWidth="1"/>
    <col min="14596" max="14605" width="9.5" style="15" bestFit="1" customWidth="1"/>
    <col min="14606" max="14606" width="17.5" style="15" customWidth="1"/>
    <col min="14607" max="14848" width="8.875" style="15"/>
    <col min="14849" max="14849" width="27.375" style="15" customWidth="1"/>
    <col min="14850" max="14851" width="8.875" style="15" customWidth="1"/>
    <col min="14852" max="14861" width="9.5" style="15" bestFit="1" customWidth="1"/>
    <col min="14862" max="14862" width="17.5" style="15" customWidth="1"/>
    <col min="14863" max="15104" width="8.875" style="15"/>
    <col min="15105" max="15105" width="27.375" style="15" customWidth="1"/>
    <col min="15106" max="15107" width="8.875" style="15" customWidth="1"/>
    <col min="15108" max="15117" width="9.5" style="15" bestFit="1" customWidth="1"/>
    <col min="15118" max="15118" width="17.5" style="15" customWidth="1"/>
    <col min="15119" max="15360" width="8.875" style="15"/>
    <col min="15361" max="15361" width="27.375" style="15" customWidth="1"/>
    <col min="15362" max="15363" width="8.875" style="15" customWidth="1"/>
    <col min="15364" max="15373" width="9.5" style="15" bestFit="1" customWidth="1"/>
    <col min="15374" max="15374" width="17.5" style="15" customWidth="1"/>
    <col min="15375" max="15616" width="8.875" style="15"/>
    <col min="15617" max="15617" width="27.375" style="15" customWidth="1"/>
    <col min="15618" max="15619" width="8.875" style="15" customWidth="1"/>
    <col min="15620" max="15629" width="9.5" style="15" bestFit="1" customWidth="1"/>
    <col min="15630" max="15630" width="17.5" style="15" customWidth="1"/>
    <col min="15631" max="15872" width="8.875" style="15"/>
    <col min="15873" max="15873" width="27.375" style="15" customWidth="1"/>
    <col min="15874" max="15875" width="8.875" style="15" customWidth="1"/>
    <col min="15876" max="15885" width="9.5" style="15" bestFit="1" customWidth="1"/>
    <col min="15886" max="15886" width="17.5" style="15" customWidth="1"/>
    <col min="15887" max="16128" width="8.875" style="15"/>
    <col min="16129" max="16129" width="27.375" style="15" customWidth="1"/>
    <col min="16130" max="16131" width="8.875" style="15" customWidth="1"/>
    <col min="16132" max="16141" width="9.5" style="15" bestFit="1" customWidth="1"/>
    <col min="16142" max="16142" width="17.5" style="15" customWidth="1"/>
    <col min="16143" max="16384" width="8.875" style="15"/>
  </cols>
  <sheetData>
    <row r="1" spans="1:14">
      <c r="J1" s="4" t="s">
        <v>7</v>
      </c>
      <c r="K1"/>
      <c r="L1" s="5" t="s">
        <v>9</v>
      </c>
    </row>
    <row r="2" spans="1:14">
      <c r="A2" s="13" t="s">
        <v>73</v>
      </c>
      <c r="B2" s="73" t="s">
        <v>128</v>
      </c>
      <c r="C2" s="73"/>
      <c r="D2" s="73"/>
      <c r="E2" s="73"/>
      <c r="F2" s="73"/>
      <c r="G2" s="73"/>
      <c r="H2" s="73"/>
      <c r="I2" s="73"/>
      <c r="J2" s="74" t="s">
        <v>139</v>
      </c>
      <c r="K2" s="75"/>
      <c r="L2" s="75"/>
      <c r="M2" s="75"/>
    </row>
    <row r="3" spans="1:14">
      <c r="A3" s="77" t="s">
        <v>74</v>
      </c>
      <c r="B3" s="13" t="s">
        <v>75</v>
      </c>
      <c r="C3" s="73"/>
      <c r="D3" s="80"/>
      <c r="E3" s="80"/>
      <c r="F3" s="80"/>
      <c r="G3" s="80"/>
      <c r="H3" s="80"/>
      <c r="I3" s="80"/>
      <c r="J3" s="76"/>
      <c r="K3" s="75"/>
      <c r="L3" s="75"/>
      <c r="M3" s="75"/>
    </row>
    <row r="4" spans="1:14">
      <c r="A4" s="78"/>
      <c r="B4" s="13" t="s">
        <v>88</v>
      </c>
      <c r="C4" s="81">
        <v>6.1234000000000002</v>
      </c>
      <c r="D4" s="82"/>
      <c r="E4" s="83"/>
      <c r="F4" s="23" t="s">
        <v>89</v>
      </c>
      <c r="G4" s="81">
        <v>106.57680000000001</v>
      </c>
      <c r="H4" s="82"/>
      <c r="I4" s="83"/>
      <c r="J4" s="76"/>
      <c r="K4" s="75"/>
      <c r="L4" s="75"/>
      <c r="M4" s="75"/>
    </row>
    <row r="5" spans="1:14">
      <c r="A5" s="79"/>
      <c r="B5" s="13" t="s">
        <v>90</v>
      </c>
      <c r="C5" s="30">
        <v>1300</v>
      </c>
      <c r="D5" s="29" t="s">
        <v>91</v>
      </c>
      <c r="E5" s="25"/>
      <c r="F5" s="26"/>
      <c r="G5" s="28"/>
      <c r="H5" s="25"/>
      <c r="I5" s="27"/>
      <c r="J5" s="76"/>
      <c r="K5" s="75"/>
      <c r="L5" s="75"/>
      <c r="M5" s="75"/>
    </row>
    <row r="6" spans="1:14">
      <c r="A6" s="17" t="s">
        <v>92</v>
      </c>
      <c r="B6" s="84" t="s">
        <v>93</v>
      </c>
      <c r="C6" s="85"/>
      <c r="D6" s="85"/>
      <c r="E6" s="85"/>
      <c r="F6" s="85"/>
      <c r="G6" s="85"/>
      <c r="H6" s="85"/>
      <c r="I6" s="86"/>
      <c r="J6" s="76"/>
      <c r="K6" s="75"/>
      <c r="L6" s="75"/>
      <c r="M6" s="75"/>
    </row>
    <row r="7" spans="1:14" ht="7.9" customHeight="1">
      <c r="A7" s="47"/>
      <c r="B7" s="48"/>
      <c r="C7" s="41"/>
      <c r="D7" s="41"/>
      <c r="E7" s="41"/>
      <c r="F7" s="41"/>
      <c r="G7" s="41"/>
      <c r="H7" s="41"/>
      <c r="I7" s="41"/>
      <c r="J7" s="37"/>
      <c r="K7" s="38"/>
      <c r="L7" s="38"/>
      <c r="M7" s="38"/>
    </row>
    <row r="8" spans="1:14" ht="14.25">
      <c r="A8" s="49" t="s">
        <v>112</v>
      </c>
      <c r="B8" s="53"/>
      <c r="C8" s="54"/>
      <c r="D8" s="54"/>
      <c r="E8" s="54"/>
      <c r="F8" s="54"/>
      <c r="G8" s="54"/>
      <c r="H8" s="54"/>
      <c r="I8" s="54"/>
      <c r="J8" s="37"/>
      <c r="K8" s="38"/>
      <c r="L8" s="38"/>
      <c r="M8" s="38"/>
    </row>
    <row r="9" spans="1:14" ht="14.25">
      <c r="A9" s="49"/>
      <c r="B9" s="18" t="s">
        <v>76</v>
      </c>
      <c r="C9" s="18" t="s">
        <v>77</v>
      </c>
      <c r="D9" s="18" t="s">
        <v>78</v>
      </c>
      <c r="E9" s="18" t="s">
        <v>79</v>
      </c>
      <c r="F9" s="18" t="s">
        <v>80</v>
      </c>
      <c r="G9" s="18" t="s">
        <v>81</v>
      </c>
      <c r="H9" s="18" t="s">
        <v>82</v>
      </c>
      <c r="I9" s="18" t="s">
        <v>83</v>
      </c>
      <c r="J9" s="18" t="s">
        <v>84</v>
      </c>
      <c r="K9" s="18" t="s">
        <v>85</v>
      </c>
      <c r="L9" s="18" t="s">
        <v>86</v>
      </c>
      <c r="M9" s="18" t="s">
        <v>87</v>
      </c>
    </row>
    <row r="10" spans="1:14">
      <c r="A10" s="19" t="s">
        <v>120</v>
      </c>
      <c r="B10" s="20">
        <v>15</v>
      </c>
      <c r="C10" s="20">
        <v>18</v>
      </c>
      <c r="D10" s="20">
        <v>22</v>
      </c>
      <c r="E10" s="20">
        <v>24</v>
      </c>
      <c r="F10" s="20">
        <v>28</v>
      </c>
      <c r="G10" s="20">
        <v>32</v>
      </c>
      <c r="H10" s="20">
        <v>33</v>
      </c>
      <c r="I10" s="20">
        <v>32</v>
      </c>
      <c r="J10" s="20">
        <v>29</v>
      </c>
      <c r="K10" s="20">
        <v>24</v>
      </c>
      <c r="L10" s="20">
        <v>20</v>
      </c>
      <c r="M10" s="20">
        <v>16</v>
      </c>
    </row>
    <row r="11" spans="1:14">
      <c r="A11" s="19" t="s">
        <v>121</v>
      </c>
      <c r="B11" s="62">
        <v>0</v>
      </c>
      <c r="C11" s="62">
        <v>0</v>
      </c>
      <c r="D11" s="62">
        <v>0</v>
      </c>
      <c r="E11" s="62">
        <v>500</v>
      </c>
      <c r="F11" s="62">
        <v>1100</v>
      </c>
      <c r="G11" s="62">
        <v>1300</v>
      </c>
      <c r="H11" s="62">
        <v>1350</v>
      </c>
      <c r="I11" s="62">
        <v>1300</v>
      </c>
      <c r="J11" s="62">
        <v>1200</v>
      </c>
      <c r="K11" s="62">
        <v>500</v>
      </c>
      <c r="L11" s="62">
        <v>0</v>
      </c>
      <c r="M11" s="62">
        <v>0</v>
      </c>
    </row>
    <row r="12" spans="1:14">
      <c r="A12" s="19" t="s">
        <v>100</v>
      </c>
      <c r="B12" s="20">
        <v>0</v>
      </c>
      <c r="C12" s="20">
        <v>0</v>
      </c>
      <c r="D12" s="20">
        <v>0</v>
      </c>
      <c r="E12" s="20">
        <v>6</v>
      </c>
      <c r="F12" s="20">
        <v>18</v>
      </c>
      <c r="G12" s="20">
        <v>24</v>
      </c>
      <c r="H12" s="20">
        <v>24</v>
      </c>
      <c r="I12" s="20">
        <v>24</v>
      </c>
      <c r="J12" s="20">
        <v>20</v>
      </c>
      <c r="K12" s="20">
        <v>6</v>
      </c>
      <c r="L12" s="20">
        <v>0</v>
      </c>
      <c r="M12" s="20">
        <v>0</v>
      </c>
    </row>
    <row r="13" spans="1:14">
      <c r="A13" s="19" t="s">
        <v>104</v>
      </c>
      <c r="B13" s="44">
        <v>0</v>
      </c>
      <c r="C13" s="44">
        <v>0</v>
      </c>
      <c r="D13" s="44">
        <v>0</v>
      </c>
      <c r="E13" s="44">
        <v>10</v>
      </c>
      <c r="F13" s="44">
        <v>25</v>
      </c>
      <c r="G13" s="44">
        <v>30</v>
      </c>
      <c r="H13" s="44">
        <v>31</v>
      </c>
      <c r="I13" s="44">
        <v>31</v>
      </c>
      <c r="J13" s="44">
        <v>30</v>
      </c>
      <c r="K13" s="44">
        <v>15</v>
      </c>
      <c r="L13" s="44">
        <v>0</v>
      </c>
      <c r="M13" s="44">
        <v>0</v>
      </c>
      <c r="N13" s="14" t="s">
        <v>117</v>
      </c>
    </row>
    <row r="14" spans="1:14">
      <c r="A14" s="22" t="s">
        <v>130</v>
      </c>
      <c r="B14" s="45">
        <f t="shared" ref="B14:M14" si="0">B11*B12*B13/1000</f>
        <v>0</v>
      </c>
      <c r="C14" s="45">
        <f t="shared" si="0"/>
        <v>0</v>
      </c>
      <c r="D14" s="45">
        <f t="shared" si="0"/>
        <v>0</v>
      </c>
      <c r="E14" s="45">
        <f t="shared" si="0"/>
        <v>30</v>
      </c>
      <c r="F14" s="45">
        <f t="shared" si="0"/>
        <v>495</v>
      </c>
      <c r="G14" s="45">
        <f t="shared" si="0"/>
        <v>936</v>
      </c>
      <c r="H14" s="45">
        <f t="shared" si="0"/>
        <v>1004.4</v>
      </c>
      <c r="I14" s="45">
        <f t="shared" si="0"/>
        <v>967.2</v>
      </c>
      <c r="J14" s="45">
        <f t="shared" si="0"/>
        <v>720</v>
      </c>
      <c r="K14" s="45">
        <f t="shared" si="0"/>
        <v>45</v>
      </c>
      <c r="L14" s="45">
        <f t="shared" si="0"/>
        <v>0</v>
      </c>
      <c r="M14" s="45">
        <f t="shared" si="0"/>
        <v>0</v>
      </c>
      <c r="N14" s="57">
        <f>SUM(B14:M14)</f>
        <v>4197.6000000000004</v>
      </c>
    </row>
    <row r="15" spans="1:14">
      <c r="A15" s="19" t="s">
        <v>122</v>
      </c>
      <c r="B15" s="62">
        <v>900</v>
      </c>
      <c r="C15" s="62">
        <v>700</v>
      </c>
      <c r="D15" s="62">
        <v>500</v>
      </c>
      <c r="E15" s="62">
        <v>400</v>
      </c>
      <c r="F15" s="62">
        <v>0</v>
      </c>
      <c r="G15" s="62">
        <v>0</v>
      </c>
      <c r="H15" s="62">
        <v>0</v>
      </c>
      <c r="I15" s="62">
        <v>0</v>
      </c>
      <c r="J15" s="62">
        <v>0</v>
      </c>
      <c r="K15" s="62">
        <v>400</v>
      </c>
      <c r="L15" s="62">
        <v>600</v>
      </c>
      <c r="M15" s="62">
        <v>800</v>
      </c>
    </row>
    <row r="16" spans="1:14">
      <c r="A16" s="19" t="s">
        <v>115</v>
      </c>
      <c r="B16" s="20">
        <v>18</v>
      </c>
      <c r="C16" s="20">
        <v>14</v>
      </c>
      <c r="D16" s="20">
        <v>8</v>
      </c>
      <c r="E16" s="20">
        <v>4</v>
      </c>
      <c r="F16" s="20">
        <v>0</v>
      </c>
      <c r="G16" s="20">
        <v>0</v>
      </c>
      <c r="H16" s="20">
        <v>0</v>
      </c>
      <c r="I16" s="20">
        <v>0</v>
      </c>
      <c r="J16" s="20">
        <v>0</v>
      </c>
      <c r="K16" s="20">
        <v>4</v>
      </c>
      <c r="L16" s="20">
        <v>6</v>
      </c>
      <c r="M16" s="20">
        <v>15</v>
      </c>
    </row>
    <row r="17" spans="1:14">
      <c r="A17" s="19" t="s">
        <v>116</v>
      </c>
      <c r="B17" s="44">
        <v>31</v>
      </c>
      <c r="C17" s="44">
        <v>28</v>
      </c>
      <c r="D17" s="44">
        <v>24</v>
      </c>
      <c r="E17" s="44">
        <v>15</v>
      </c>
      <c r="F17" s="44">
        <v>0</v>
      </c>
      <c r="G17" s="44">
        <v>0</v>
      </c>
      <c r="H17" s="44">
        <v>0</v>
      </c>
      <c r="I17" s="44">
        <v>0</v>
      </c>
      <c r="J17" s="44">
        <v>0</v>
      </c>
      <c r="K17" s="44">
        <v>10</v>
      </c>
      <c r="L17" s="44">
        <v>21</v>
      </c>
      <c r="M17" s="44">
        <v>31</v>
      </c>
      <c r="N17" s="14" t="s">
        <v>118</v>
      </c>
    </row>
    <row r="18" spans="1:14">
      <c r="A18" s="22" t="s">
        <v>131</v>
      </c>
      <c r="B18" s="45">
        <f t="shared" ref="B18:M18" si="1">B15*B16*B17/1000</f>
        <v>502.2</v>
      </c>
      <c r="C18" s="45">
        <f t="shared" si="1"/>
        <v>274.39999999999998</v>
      </c>
      <c r="D18" s="45">
        <f t="shared" si="1"/>
        <v>96</v>
      </c>
      <c r="E18" s="45">
        <f t="shared" si="1"/>
        <v>24</v>
      </c>
      <c r="F18" s="45">
        <f t="shared" si="1"/>
        <v>0</v>
      </c>
      <c r="G18" s="45">
        <f t="shared" si="1"/>
        <v>0</v>
      </c>
      <c r="H18" s="45">
        <f t="shared" si="1"/>
        <v>0</v>
      </c>
      <c r="I18" s="45">
        <f t="shared" si="1"/>
        <v>0</v>
      </c>
      <c r="J18" s="45">
        <f t="shared" si="1"/>
        <v>0</v>
      </c>
      <c r="K18" s="45">
        <f t="shared" si="1"/>
        <v>16</v>
      </c>
      <c r="L18" s="45">
        <f t="shared" si="1"/>
        <v>75.599999999999994</v>
      </c>
      <c r="M18" s="45">
        <f t="shared" si="1"/>
        <v>372</v>
      </c>
      <c r="N18" s="57">
        <f>SUM(B18:M18)</f>
        <v>1360.1999999999998</v>
      </c>
    </row>
    <row r="19" spans="1:14">
      <c r="A19" s="46"/>
      <c r="B19" s="51"/>
      <c r="C19" s="51"/>
      <c r="D19" s="51"/>
      <c r="E19" s="51"/>
      <c r="F19" s="51"/>
      <c r="G19" s="51"/>
      <c r="H19" s="51"/>
      <c r="I19" s="51"/>
      <c r="J19" s="52"/>
      <c r="K19" s="52"/>
      <c r="L19" s="52"/>
      <c r="M19" s="52"/>
    </row>
    <row r="20" spans="1:14" ht="14.25">
      <c r="A20" s="55" t="s">
        <v>113</v>
      </c>
      <c r="B20" s="53"/>
      <c r="C20" s="54"/>
      <c r="D20" s="54"/>
      <c r="E20" s="54"/>
      <c r="F20" s="54"/>
      <c r="G20" s="54"/>
      <c r="H20" s="54"/>
      <c r="I20" s="54"/>
      <c r="J20" s="42"/>
      <c r="K20" s="42"/>
      <c r="L20" s="42"/>
      <c r="M20" s="42"/>
    </row>
    <row r="21" spans="1:14">
      <c r="A21" s="87" t="s">
        <v>108</v>
      </c>
      <c r="B21" s="36" t="s">
        <v>99</v>
      </c>
      <c r="C21" s="90" t="s">
        <v>134</v>
      </c>
      <c r="D21" s="91"/>
      <c r="E21" s="92"/>
      <c r="F21" s="36" t="s">
        <v>99</v>
      </c>
      <c r="G21" s="90" t="s">
        <v>135</v>
      </c>
      <c r="H21" s="91"/>
      <c r="I21" s="92"/>
      <c r="J21" s="36" t="s">
        <v>99</v>
      </c>
      <c r="K21" s="90" t="s">
        <v>136</v>
      </c>
      <c r="L21" s="91"/>
      <c r="M21" s="93"/>
      <c r="N21" s="13" t="s">
        <v>102</v>
      </c>
    </row>
    <row r="22" spans="1:14">
      <c r="A22" s="88"/>
      <c r="B22" s="34" t="s">
        <v>94</v>
      </c>
      <c r="C22" s="35">
        <v>3</v>
      </c>
      <c r="D22" s="24" t="s">
        <v>97</v>
      </c>
      <c r="E22" s="21">
        <v>3.8</v>
      </c>
      <c r="F22" s="34" t="s">
        <v>94</v>
      </c>
      <c r="G22" s="35">
        <v>4</v>
      </c>
      <c r="H22" s="24" t="s">
        <v>97</v>
      </c>
      <c r="I22" s="21">
        <v>3.9</v>
      </c>
      <c r="J22" s="34" t="s">
        <v>94</v>
      </c>
      <c r="K22" s="35">
        <v>5</v>
      </c>
      <c r="L22" s="24" t="s">
        <v>97</v>
      </c>
      <c r="M22" s="39">
        <v>3.5</v>
      </c>
      <c r="N22" s="40">
        <f>C22*C24+G22*G24+K22*K24</f>
        <v>1380</v>
      </c>
    </row>
    <row r="23" spans="1:14">
      <c r="A23" s="88"/>
      <c r="B23" s="24" t="s">
        <v>95</v>
      </c>
      <c r="C23" s="21">
        <v>5</v>
      </c>
      <c r="D23" s="24" t="s">
        <v>98</v>
      </c>
      <c r="E23" s="21">
        <v>4.5</v>
      </c>
      <c r="F23" s="24" t="s">
        <v>95</v>
      </c>
      <c r="G23" s="21">
        <v>6.6</v>
      </c>
      <c r="H23" s="24" t="s">
        <v>98</v>
      </c>
      <c r="I23" s="21">
        <v>4.3</v>
      </c>
      <c r="J23" s="24" t="s">
        <v>95</v>
      </c>
      <c r="K23" s="21">
        <v>8.3000000000000007</v>
      </c>
      <c r="L23" s="24" t="s">
        <v>98</v>
      </c>
      <c r="M23" s="39">
        <v>4.2</v>
      </c>
      <c r="N23" s="13" t="s">
        <v>103</v>
      </c>
    </row>
    <row r="24" spans="1:14">
      <c r="A24" s="89"/>
      <c r="B24" s="24" t="s">
        <v>96</v>
      </c>
      <c r="C24" s="16">
        <v>80</v>
      </c>
      <c r="D24" s="32"/>
      <c r="E24" s="32"/>
      <c r="F24" s="24" t="s">
        <v>96</v>
      </c>
      <c r="G24" s="16">
        <v>160</v>
      </c>
      <c r="H24" s="32"/>
      <c r="I24" s="32"/>
      <c r="J24" s="24" t="s">
        <v>96</v>
      </c>
      <c r="K24" s="16">
        <v>100</v>
      </c>
      <c r="L24" s="32"/>
      <c r="M24" s="32"/>
      <c r="N24" s="40">
        <f>C23*C24+G23*G24+K23*K24</f>
        <v>2286</v>
      </c>
    </row>
    <row r="25" spans="1:14">
      <c r="A25" s="31"/>
      <c r="B25" s="94" t="s">
        <v>106</v>
      </c>
      <c r="C25" s="95"/>
      <c r="D25" s="43">
        <f>(E22*C22*C24+I22*G22*G24+M22*K22*K24)/N22</f>
        <v>3.7376811594202897</v>
      </c>
      <c r="E25" s="31"/>
      <c r="F25" s="94" t="s">
        <v>107</v>
      </c>
      <c r="G25" s="95"/>
      <c r="H25" s="43">
        <f>(E23*C23*C24+I23*G23*G24+M23*K23*K24)/N24</f>
        <v>4.2986876640419949</v>
      </c>
      <c r="I25" s="96"/>
      <c r="J25" s="97"/>
      <c r="K25" s="33"/>
      <c r="L25" s="14"/>
      <c r="M25" s="14"/>
    </row>
    <row r="26" spans="1:14">
      <c r="A26" s="14"/>
      <c r="B26" s="18" t="s">
        <v>76</v>
      </c>
      <c r="C26" s="18" t="s">
        <v>77</v>
      </c>
      <c r="D26" s="18" t="s">
        <v>78</v>
      </c>
      <c r="E26" s="18" t="s">
        <v>79</v>
      </c>
      <c r="F26" s="18" t="s">
        <v>80</v>
      </c>
      <c r="G26" s="18" t="s">
        <v>81</v>
      </c>
      <c r="H26" s="18" t="s">
        <v>82</v>
      </c>
      <c r="I26" s="18" t="s">
        <v>83</v>
      </c>
      <c r="J26" s="18" t="s">
        <v>84</v>
      </c>
      <c r="K26" s="18" t="s">
        <v>85</v>
      </c>
      <c r="L26" s="18" t="s">
        <v>86</v>
      </c>
      <c r="M26" s="18" t="s">
        <v>87</v>
      </c>
      <c r="N26" s="56" t="s">
        <v>114</v>
      </c>
    </row>
    <row r="27" spans="1:14" ht="24" customHeight="1">
      <c r="A27" s="22" t="s">
        <v>132</v>
      </c>
      <c r="B27" s="45">
        <f>B14/D25</f>
        <v>0</v>
      </c>
      <c r="C27" s="45">
        <f>C14/D25</f>
        <v>0</v>
      </c>
      <c r="D27" s="45">
        <f>D14/D25</f>
        <v>0</v>
      </c>
      <c r="E27" s="45">
        <f>E14/D25</f>
        <v>8.0263668088406366</v>
      </c>
      <c r="F27" s="45">
        <f>F14/D25</f>
        <v>132.4350523458705</v>
      </c>
      <c r="G27" s="45">
        <f>G14/D25</f>
        <v>250.42264443582786</v>
      </c>
      <c r="H27" s="45">
        <f>H14/D25</f>
        <v>268.72276075998451</v>
      </c>
      <c r="I27" s="45">
        <f>I14/D25</f>
        <v>258.77006591702212</v>
      </c>
      <c r="J27" s="45">
        <f>J14/D25</f>
        <v>192.63280341217526</v>
      </c>
      <c r="K27" s="45">
        <f>K14/D25</f>
        <v>12.039550213260954</v>
      </c>
      <c r="L27" s="45">
        <f>L14/D25</f>
        <v>0</v>
      </c>
      <c r="M27" s="45">
        <f>M14/D25</f>
        <v>0</v>
      </c>
      <c r="N27" s="57">
        <f>SUM(B27:M27)</f>
        <v>1123.0492438929818</v>
      </c>
    </row>
    <row r="28" spans="1:14" ht="24" customHeight="1">
      <c r="A28" s="22" t="s">
        <v>133</v>
      </c>
      <c r="B28" s="45">
        <f>B18/H25</f>
        <v>116.82635242398338</v>
      </c>
      <c r="C28" s="45">
        <f>C18/H25</f>
        <v>63.833435095860295</v>
      </c>
      <c r="D28" s="45">
        <f>D18/H25</f>
        <v>22.332397118085236</v>
      </c>
      <c r="E28" s="45">
        <f>E18/H25</f>
        <v>5.583099279521309</v>
      </c>
      <c r="F28" s="45">
        <f>F18/H25</f>
        <v>0</v>
      </c>
      <c r="G28" s="45">
        <f>G18/H25</f>
        <v>0</v>
      </c>
      <c r="H28" s="45">
        <f>H18/H25</f>
        <v>0</v>
      </c>
      <c r="I28" s="45">
        <f>I18/H25</f>
        <v>0</v>
      </c>
      <c r="J28" s="45">
        <f>J18/H25</f>
        <v>0</v>
      </c>
      <c r="K28" s="45">
        <f>K18/H25</f>
        <v>3.7220661863475395</v>
      </c>
      <c r="L28" s="45">
        <f>L18/H25</f>
        <v>17.586762730492122</v>
      </c>
      <c r="M28" s="45">
        <f>M18/H25</f>
        <v>86.538038832580284</v>
      </c>
      <c r="N28" s="57">
        <f>SUM(B28:M28)</f>
        <v>316.42215166687021</v>
      </c>
    </row>
    <row r="29" spans="1:14" ht="10.9" customHeight="1">
      <c r="A29" s="46"/>
      <c r="B29" s="51"/>
      <c r="C29" s="51"/>
      <c r="D29" s="51"/>
      <c r="E29" s="51"/>
      <c r="F29" s="51"/>
      <c r="G29" s="51"/>
      <c r="H29" s="51"/>
      <c r="I29" s="51"/>
      <c r="J29" s="51"/>
      <c r="K29" s="51"/>
      <c r="L29" s="51"/>
      <c r="M29" s="51"/>
      <c r="N29" s="58"/>
    </row>
    <row r="30" spans="1:14" ht="15.6" customHeight="1">
      <c r="A30" s="55" t="s">
        <v>119</v>
      </c>
      <c r="B30" s="50"/>
      <c r="C30" s="50"/>
      <c r="D30" s="50"/>
      <c r="E30" s="50"/>
      <c r="F30" s="50"/>
      <c r="G30" s="50"/>
      <c r="H30" s="50"/>
      <c r="I30" s="50"/>
      <c r="J30" s="50"/>
      <c r="K30" s="50"/>
      <c r="L30" s="50"/>
      <c r="M30" s="50"/>
    </row>
    <row r="31" spans="1:14" ht="9" customHeight="1">
      <c r="A31" s="87" t="s">
        <v>101</v>
      </c>
      <c r="B31" s="36" t="s">
        <v>99</v>
      </c>
      <c r="C31" s="90" t="s">
        <v>109</v>
      </c>
      <c r="D31" s="91"/>
      <c r="E31" s="92"/>
      <c r="F31" s="36" t="s">
        <v>99</v>
      </c>
      <c r="G31" s="90" t="s">
        <v>110</v>
      </c>
      <c r="H31" s="91"/>
      <c r="I31" s="92"/>
      <c r="J31" s="36" t="s">
        <v>99</v>
      </c>
      <c r="K31" s="90" t="s">
        <v>111</v>
      </c>
      <c r="L31" s="91"/>
      <c r="M31" s="93"/>
      <c r="N31" s="13" t="s">
        <v>102</v>
      </c>
    </row>
    <row r="32" spans="1:14">
      <c r="A32" s="88"/>
      <c r="B32" s="34" t="s">
        <v>94</v>
      </c>
      <c r="C32" s="35">
        <v>3.1</v>
      </c>
      <c r="D32" s="24" t="s">
        <v>97</v>
      </c>
      <c r="E32" s="21">
        <v>4.2</v>
      </c>
      <c r="F32" s="34" t="s">
        <v>94</v>
      </c>
      <c r="G32" s="35">
        <v>4.3</v>
      </c>
      <c r="H32" s="24" t="s">
        <v>97</v>
      </c>
      <c r="I32" s="21">
        <v>4.3</v>
      </c>
      <c r="J32" s="34" t="s">
        <v>94</v>
      </c>
      <c r="K32" s="35">
        <v>5.3</v>
      </c>
      <c r="L32" s="24" t="s">
        <v>97</v>
      </c>
      <c r="M32" s="39">
        <v>4.0999999999999996</v>
      </c>
      <c r="N32" s="40">
        <f>C32*C34+G32*G34+K32*K34</f>
        <v>1466</v>
      </c>
    </row>
    <row r="33" spans="1:15">
      <c r="A33" s="88"/>
      <c r="B33" s="24" t="s">
        <v>95</v>
      </c>
      <c r="C33" s="21">
        <v>5.2</v>
      </c>
      <c r="D33" s="24" t="s">
        <v>98</v>
      </c>
      <c r="E33" s="21">
        <v>4.8</v>
      </c>
      <c r="F33" s="24" t="s">
        <v>95</v>
      </c>
      <c r="G33" s="21">
        <v>6.9</v>
      </c>
      <c r="H33" s="24" t="s">
        <v>98</v>
      </c>
      <c r="I33" s="21">
        <v>4.8499999999999996</v>
      </c>
      <c r="J33" s="24" t="s">
        <v>95</v>
      </c>
      <c r="K33" s="21">
        <v>8.6</v>
      </c>
      <c r="L33" s="24" t="s">
        <v>98</v>
      </c>
      <c r="M33" s="39">
        <v>4.7</v>
      </c>
      <c r="N33" s="13" t="s">
        <v>103</v>
      </c>
    </row>
    <row r="34" spans="1:15">
      <c r="A34" s="89"/>
      <c r="B34" s="24" t="s">
        <v>96</v>
      </c>
      <c r="C34" s="16">
        <v>80</v>
      </c>
      <c r="D34" s="32"/>
      <c r="E34" s="32"/>
      <c r="F34" s="24" t="s">
        <v>96</v>
      </c>
      <c r="G34" s="16">
        <v>160</v>
      </c>
      <c r="H34" s="32"/>
      <c r="I34" s="32"/>
      <c r="J34" s="24" t="s">
        <v>96</v>
      </c>
      <c r="K34" s="16">
        <v>100</v>
      </c>
      <c r="L34" s="32"/>
      <c r="M34" s="32"/>
      <c r="N34" s="40">
        <f>C33*C34+G33*G34+K33*K34</f>
        <v>2380</v>
      </c>
    </row>
    <row r="35" spans="1:15">
      <c r="A35" s="31"/>
      <c r="B35" s="94" t="s">
        <v>106</v>
      </c>
      <c r="C35" s="95"/>
      <c r="D35" s="43">
        <f>(E32*C32*C34+I32*G32*G34+M32*K32*K34)/N32</f>
        <v>4.2107776261937246</v>
      </c>
      <c r="E35" s="31"/>
      <c r="F35" s="94" t="s">
        <v>107</v>
      </c>
      <c r="G35" s="95"/>
      <c r="H35" s="43">
        <f>(E33*C33*C34+I33*G33*G34+M33*K33*K34)/N34</f>
        <v>4.7870588235294118</v>
      </c>
      <c r="I35" s="96"/>
      <c r="J35" s="97"/>
      <c r="K35" s="33"/>
      <c r="L35" s="14"/>
      <c r="M35" s="14"/>
    </row>
    <row r="36" spans="1:15">
      <c r="A36" s="14"/>
      <c r="B36" s="18" t="s">
        <v>76</v>
      </c>
      <c r="C36" s="18" t="s">
        <v>77</v>
      </c>
      <c r="D36" s="18" t="s">
        <v>78</v>
      </c>
      <c r="E36" s="18" t="s">
        <v>79</v>
      </c>
      <c r="F36" s="18" t="s">
        <v>80</v>
      </c>
      <c r="G36" s="18" t="s">
        <v>81</v>
      </c>
      <c r="H36" s="18" t="s">
        <v>82</v>
      </c>
      <c r="I36" s="18" t="s">
        <v>83</v>
      </c>
      <c r="J36" s="18" t="s">
        <v>84</v>
      </c>
      <c r="K36" s="18" t="s">
        <v>85</v>
      </c>
      <c r="L36" s="18" t="s">
        <v>86</v>
      </c>
      <c r="M36" s="18" t="s">
        <v>87</v>
      </c>
      <c r="N36" s="56" t="s">
        <v>114</v>
      </c>
    </row>
    <row r="37" spans="1:15" ht="24">
      <c r="A37" s="22" t="s">
        <v>132</v>
      </c>
      <c r="B37" s="45">
        <f>B14/D35</f>
        <v>0</v>
      </c>
      <c r="C37" s="45">
        <f>C14/D35</f>
        <v>0</v>
      </c>
      <c r="D37" s="45">
        <f>D14/D35</f>
        <v>0</v>
      </c>
      <c r="E37" s="45">
        <f>E14/D35</f>
        <v>7.1245747610562118</v>
      </c>
      <c r="F37" s="45">
        <f>F14/D35</f>
        <v>117.55548355742751</v>
      </c>
      <c r="G37" s="45">
        <f>G14/D35</f>
        <v>222.28673254495382</v>
      </c>
      <c r="H37" s="45">
        <f>H14/D35</f>
        <v>238.53076300016198</v>
      </c>
      <c r="I37" s="45">
        <f>I14/D35</f>
        <v>229.6962902964523</v>
      </c>
      <c r="J37" s="45">
        <f>J14/D35</f>
        <v>170.9897942653491</v>
      </c>
      <c r="K37" s="45">
        <f>K14/D35</f>
        <v>10.686862141584319</v>
      </c>
      <c r="L37" s="45">
        <f>L14/D35</f>
        <v>0</v>
      </c>
      <c r="M37" s="45">
        <f>M14/D35</f>
        <v>0</v>
      </c>
      <c r="N37" s="57">
        <f>SUM(B37:M37)</f>
        <v>996.87050056698524</v>
      </c>
    </row>
    <row r="38" spans="1:15" ht="24">
      <c r="A38" s="22" t="s">
        <v>133</v>
      </c>
      <c r="B38" s="45">
        <f>B18/H35</f>
        <v>104.90783976406979</v>
      </c>
      <c r="C38" s="45">
        <f>C18/H35</f>
        <v>57.321209142295402</v>
      </c>
      <c r="D38" s="45">
        <f>D18/H35</f>
        <v>20.054067338412388</v>
      </c>
      <c r="E38" s="45">
        <f>E18/H35</f>
        <v>5.0135168346030969</v>
      </c>
      <c r="F38" s="45">
        <f>F18/H35</f>
        <v>0</v>
      </c>
      <c r="G38" s="45">
        <f>G18/H35</f>
        <v>0</v>
      </c>
      <c r="H38" s="45">
        <f>H18/H35</f>
        <v>0</v>
      </c>
      <c r="I38" s="45">
        <f>I18/H35</f>
        <v>0</v>
      </c>
      <c r="J38" s="45">
        <f>J18/H35</f>
        <v>0</v>
      </c>
      <c r="K38" s="45">
        <f>K18/H35</f>
        <v>3.3423445564020642</v>
      </c>
      <c r="L38" s="45">
        <f>L18/H35</f>
        <v>15.792578028999753</v>
      </c>
      <c r="M38" s="45">
        <f>M18/H35</f>
        <v>77.709510936347996</v>
      </c>
      <c r="N38" s="57">
        <f>SUM(B38:M38)</f>
        <v>284.14106660113049</v>
      </c>
    </row>
    <row r="41" spans="1:15" ht="25.15" customHeight="1">
      <c r="A41" s="13" t="s">
        <v>73</v>
      </c>
      <c r="B41" s="70" t="str">
        <f>B2</f>
        <v>ホテルへの高効率エアコンの導入</v>
      </c>
      <c r="C41" s="70"/>
      <c r="D41" s="70"/>
      <c r="E41" s="70"/>
      <c r="F41" s="70"/>
      <c r="G41" s="70"/>
      <c r="H41" s="70"/>
      <c r="I41" s="70"/>
      <c r="J41"/>
      <c r="K41"/>
      <c r="L41"/>
      <c r="M41"/>
      <c r="N41"/>
      <c r="O41"/>
    </row>
    <row r="42" spans="1:15" ht="14.25">
      <c r="A42" s="2" t="s">
        <v>129</v>
      </c>
      <c r="B42"/>
      <c r="C42"/>
      <c r="D42"/>
      <c r="E42"/>
      <c r="F42"/>
      <c r="G42"/>
      <c r="H42"/>
      <c r="I42" s="59"/>
      <c r="J42" s="59"/>
      <c r="K42" s="59"/>
      <c r="L42"/>
      <c r="M42"/>
      <c r="N42"/>
      <c r="O42"/>
    </row>
    <row r="43" spans="1:15">
      <c r="A43" s="1" t="s">
        <v>2</v>
      </c>
      <c r="B43" t="s">
        <v>0</v>
      </c>
      <c r="C43"/>
      <c r="D43"/>
      <c r="E43" t="s">
        <v>1</v>
      </c>
      <c r="F43"/>
      <c r="G43"/>
      <c r="H43"/>
      <c r="I43"/>
      <c r="J43"/>
      <c r="K43"/>
      <c r="L43"/>
      <c r="M43"/>
      <c r="N43" s="11">
        <f>N50-N57</f>
        <v>88.737503899372314</v>
      </c>
    </row>
    <row r="44" spans="1:15">
      <c r="A44" s="1"/>
      <c r="B44" t="s">
        <v>123</v>
      </c>
      <c r="C44"/>
      <c r="D44"/>
      <c r="E44"/>
      <c r="F44"/>
      <c r="G44"/>
      <c r="H44"/>
      <c r="I44"/>
      <c r="J44"/>
      <c r="K44"/>
      <c r="L44"/>
      <c r="M44"/>
      <c r="N44"/>
    </row>
    <row r="45" spans="1:15">
      <c r="A45" s="1" t="s">
        <v>124</v>
      </c>
      <c r="B45" t="s">
        <v>125</v>
      </c>
      <c r="C45"/>
      <c r="D45"/>
      <c r="E45" t="s">
        <v>1</v>
      </c>
      <c r="F45"/>
      <c r="G45"/>
      <c r="H45"/>
      <c r="I45"/>
      <c r="J45"/>
      <c r="K45"/>
      <c r="L45"/>
      <c r="M45"/>
      <c r="N45"/>
    </row>
    <row r="46" spans="1:15">
      <c r="A46" s="1" t="s">
        <v>126</v>
      </c>
      <c r="B46" t="s">
        <v>127</v>
      </c>
      <c r="C46"/>
      <c r="D46"/>
      <c r="E46" t="s">
        <v>1</v>
      </c>
      <c r="F46"/>
      <c r="G46"/>
      <c r="H46"/>
      <c r="I46"/>
      <c r="J46"/>
      <c r="K46"/>
      <c r="L46"/>
      <c r="M46"/>
      <c r="N46"/>
    </row>
    <row r="47" spans="1:15">
      <c r="A47"/>
      <c r="B47"/>
      <c r="C47"/>
      <c r="D47"/>
      <c r="E47"/>
      <c r="F47"/>
      <c r="G47"/>
      <c r="H47"/>
      <c r="I47"/>
      <c r="J47"/>
      <c r="K47"/>
      <c r="L47"/>
      <c r="M47"/>
      <c r="N47"/>
    </row>
    <row r="48" spans="1:15">
      <c r="A48"/>
      <c r="B48"/>
      <c r="C48"/>
      <c r="D48"/>
      <c r="E48"/>
      <c r="F48"/>
      <c r="G48"/>
      <c r="H48"/>
      <c r="I48"/>
      <c r="J48"/>
      <c r="K48"/>
      <c r="L48"/>
      <c r="M48"/>
      <c r="N48"/>
    </row>
    <row r="49" spans="1:15">
      <c r="A49" t="s">
        <v>3</v>
      </c>
      <c r="B49"/>
      <c r="C49"/>
      <c r="D49"/>
      <c r="E49"/>
      <c r="F49"/>
      <c r="G49"/>
      <c r="H49"/>
      <c r="I49"/>
      <c r="J49"/>
      <c r="K49"/>
      <c r="L49"/>
      <c r="M49"/>
      <c r="N49"/>
    </row>
    <row r="50" spans="1:15">
      <c r="A50"/>
      <c r="B50" t="s">
        <v>38</v>
      </c>
      <c r="C50"/>
      <c r="D50"/>
      <c r="E50" t="s">
        <v>1</v>
      </c>
      <c r="F50"/>
      <c r="G50"/>
      <c r="H50"/>
      <c r="I50"/>
      <c r="J50"/>
      <c r="K50"/>
      <c r="L50"/>
      <c r="M50"/>
      <c r="N50" s="11">
        <f>(N51+N52)*G53</f>
        <v>806.10398151351717</v>
      </c>
    </row>
    <row r="51" spans="1:15">
      <c r="A51" s="1" t="s">
        <v>39</v>
      </c>
      <c r="B51" t="s">
        <v>40</v>
      </c>
      <c r="C51"/>
      <c r="D51"/>
      <c r="E51"/>
      <c r="F51"/>
      <c r="G51" t="s">
        <v>10</v>
      </c>
      <c r="H51"/>
      <c r="I51"/>
      <c r="J51"/>
      <c r="K51"/>
      <c r="L51"/>
      <c r="M51"/>
      <c r="N51" s="61">
        <f>N27</f>
        <v>1123.0492438929818</v>
      </c>
    </row>
    <row r="52" spans="1:15">
      <c r="A52" s="1" t="s">
        <v>44</v>
      </c>
      <c r="B52" t="s">
        <v>47</v>
      </c>
      <c r="C52"/>
      <c r="D52"/>
      <c r="E52"/>
      <c r="F52"/>
      <c r="G52" t="s">
        <v>10</v>
      </c>
      <c r="H52"/>
      <c r="I52"/>
      <c r="J52"/>
      <c r="K52"/>
      <c r="L52"/>
      <c r="M52"/>
      <c r="N52" s="61">
        <f>N28</f>
        <v>316.42215166687021</v>
      </c>
    </row>
    <row r="53" spans="1:15">
      <c r="A53" s="1" t="s">
        <v>12</v>
      </c>
      <c r="B53" t="s">
        <v>4</v>
      </c>
      <c r="C53"/>
      <c r="D53"/>
      <c r="E53" t="s">
        <v>5</v>
      </c>
      <c r="F53"/>
      <c r="G53" s="6">
        <v>0.56000000000000005</v>
      </c>
      <c r="H53" s="1" t="s">
        <v>8</v>
      </c>
      <c r="I53" s="67" t="s">
        <v>140</v>
      </c>
      <c r="J53" s="68"/>
      <c r="K53" s="68"/>
      <c r="L53" s="69"/>
      <c r="M53" s="1"/>
      <c r="N53"/>
    </row>
    <row r="54" spans="1:15">
      <c r="A54"/>
      <c r="B54"/>
      <c r="C54"/>
      <c r="D54"/>
      <c r="E54"/>
      <c r="F54"/>
      <c r="G54"/>
      <c r="H54"/>
      <c r="I54"/>
      <c r="J54"/>
      <c r="K54"/>
      <c r="L54"/>
      <c r="M54"/>
      <c r="N54"/>
    </row>
    <row r="55" spans="1:15">
      <c r="A55"/>
      <c r="B55"/>
      <c r="C55"/>
      <c r="D55"/>
      <c r="E55"/>
      <c r="F55"/>
      <c r="G55"/>
      <c r="H55"/>
      <c r="I55"/>
      <c r="J55"/>
      <c r="K55"/>
      <c r="L55"/>
      <c r="M55"/>
      <c r="N55"/>
    </row>
    <row r="56" spans="1:15">
      <c r="A56" t="s">
        <v>6</v>
      </c>
      <c r="B56"/>
      <c r="C56"/>
      <c r="D56"/>
      <c r="E56"/>
      <c r="F56"/>
      <c r="G56"/>
      <c r="H56"/>
      <c r="I56"/>
      <c r="J56"/>
      <c r="K56"/>
      <c r="L56"/>
      <c r="M56"/>
      <c r="N56"/>
    </row>
    <row r="57" spans="1:15">
      <c r="A57"/>
      <c r="B57" t="s">
        <v>51</v>
      </c>
      <c r="C57"/>
      <c r="D57"/>
      <c r="E57" t="s">
        <v>1</v>
      </c>
      <c r="F57"/>
      <c r="G57"/>
      <c r="H57"/>
      <c r="I57"/>
      <c r="J57"/>
      <c r="K57"/>
      <c r="L57"/>
      <c r="M57"/>
      <c r="N57" s="11">
        <f>(N58+N59)*G60</f>
        <v>717.36647761414486</v>
      </c>
    </row>
    <row r="58" spans="1:15">
      <c r="A58" s="1" t="s">
        <v>56</v>
      </c>
      <c r="B58" t="s">
        <v>54</v>
      </c>
      <c r="C58"/>
      <c r="D58"/>
      <c r="E58"/>
      <c r="F58"/>
      <c r="G58" t="s">
        <v>10</v>
      </c>
      <c r="H58"/>
      <c r="I58"/>
      <c r="J58"/>
      <c r="K58"/>
      <c r="L58"/>
      <c r="M58"/>
      <c r="N58" s="61">
        <f>N37</f>
        <v>996.87050056698524</v>
      </c>
    </row>
    <row r="59" spans="1:15">
      <c r="A59" s="1" t="s">
        <v>60</v>
      </c>
      <c r="B59" t="s">
        <v>53</v>
      </c>
      <c r="C59"/>
      <c r="D59"/>
      <c r="E59"/>
      <c r="F59"/>
      <c r="G59" t="s">
        <v>10</v>
      </c>
      <c r="H59"/>
      <c r="I59"/>
      <c r="J59"/>
      <c r="K59"/>
      <c r="L59"/>
      <c r="M59"/>
      <c r="N59" s="61">
        <f>N38</f>
        <v>284.14106660113049</v>
      </c>
    </row>
    <row r="60" spans="1:15">
      <c r="A60" s="1" t="s">
        <v>12</v>
      </c>
      <c r="B60" t="s">
        <v>4</v>
      </c>
      <c r="C60"/>
      <c r="D60"/>
      <c r="E60" t="s">
        <v>5</v>
      </c>
      <c r="F60"/>
      <c r="G60" s="6">
        <v>0.56000000000000005</v>
      </c>
      <c r="H60" s="1" t="s">
        <v>8</v>
      </c>
      <c r="I60" s="67" t="s">
        <v>140</v>
      </c>
      <c r="J60" s="68"/>
      <c r="K60" s="68"/>
      <c r="L60" s="69"/>
      <c r="M60" s="1"/>
      <c r="N60" s="60"/>
      <c r="O60"/>
    </row>
    <row r="61" spans="1:15">
      <c r="A61"/>
      <c r="B61"/>
      <c r="C61"/>
      <c r="D61"/>
      <c r="E61"/>
      <c r="F61"/>
      <c r="G61"/>
      <c r="H61"/>
      <c r="I61"/>
      <c r="J61"/>
      <c r="K61"/>
      <c r="L61"/>
      <c r="M61"/>
      <c r="N61"/>
      <c r="O61"/>
    </row>
    <row r="62" spans="1:15">
      <c r="A62"/>
      <c r="B62"/>
      <c r="C62"/>
      <c r="D62"/>
      <c r="E62"/>
      <c r="F62"/>
      <c r="G62"/>
      <c r="H62"/>
      <c r="I62"/>
      <c r="J62"/>
      <c r="K62"/>
      <c r="L62"/>
      <c r="M62"/>
      <c r="N62"/>
      <c r="O62"/>
    </row>
    <row r="63" spans="1:15">
      <c r="A63" s="3"/>
      <c r="B63"/>
      <c r="C63"/>
      <c r="D63"/>
      <c r="E63"/>
      <c r="F63"/>
      <c r="G63"/>
      <c r="H63"/>
      <c r="I63"/>
      <c r="J63"/>
      <c r="K63"/>
      <c r="L63"/>
      <c r="M63"/>
      <c r="N63"/>
      <c r="O63"/>
    </row>
    <row r="64" spans="1:15">
      <c r="A64"/>
      <c r="B64"/>
      <c r="C64"/>
      <c r="D64"/>
      <c r="E64"/>
      <c r="F64"/>
      <c r="G64"/>
      <c r="H64"/>
      <c r="I64"/>
      <c r="J64"/>
      <c r="K64"/>
      <c r="L64"/>
      <c r="M64"/>
      <c r="N64"/>
      <c r="O64"/>
    </row>
    <row r="65" spans="1:15">
      <c r="A65"/>
      <c r="B65"/>
      <c r="C65"/>
      <c r="D65"/>
      <c r="E65"/>
      <c r="F65"/>
      <c r="G65"/>
      <c r="H65"/>
      <c r="I65"/>
      <c r="J65"/>
      <c r="K65"/>
      <c r="L65"/>
      <c r="M65"/>
      <c r="N65"/>
      <c r="O65"/>
    </row>
    <row r="66" spans="1:15">
      <c r="A66"/>
      <c r="B66"/>
      <c r="C66"/>
      <c r="D66"/>
      <c r="E66"/>
      <c r="F66"/>
      <c r="G66"/>
      <c r="H66"/>
      <c r="I66"/>
      <c r="J66"/>
      <c r="K66"/>
      <c r="L66"/>
      <c r="M66"/>
      <c r="N66"/>
      <c r="O66"/>
    </row>
    <row r="67" spans="1:15">
      <c r="A67"/>
      <c r="B67"/>
      <c r="C67"/>
      <c r="D67"/>
      <c r="E67"/>
      <c r="F67"/>
      <c r="G67"/>
      <c r="H67"/>
      <c r="I67"/>
      <c r="J67"/>
      <c r="K67"/>
      <c r="L67"/>
      <c r="M67"/>
      <c r="N67"/>
      <c r="O67"/>
    </row>
    <row r="68" spans="1:15">
      <c r="A68"/>
      <c r="B68"/>
      <c r="C68"/>
      <c r="D68"/>
      <c r="E68"/>
      <c r="F68"/>
      <c r="G68"/>
      <c r="H68"/>
      <c r="I68"/>
      <c r="J68"/>
      <c r="K68"/>
      <c r="L68"/>
      <c r="M68"/>
      <c r="N68"/>
      <c r="O68"/>
    </row>
    <row r="69" spans="1:15">
      <c r="A69"/>
      <c r="B69"/>
      <c r="C69"/>
      <c r="D69"/>
      <c r="E69"/>
      <c r="F69"/>
      <c r="G69"/>
      <c r="H69"/>
      <c r="I69"/>
      <c r="J69"/>
      <c r="K69"/>
      <c r="L69"/>
      <c r="M69"/>
      <c r="N69"/>
      <c r="O69"/>
    </row>
    <row r="70" spans="1:15">
      <c r="A70"/>
      <c r="B70"/>
      <c r="C70"/>
      <c r="D70"/>
      <c r="E70"/>
      <c r="F70"/>
      <c r="G70"/>
      <c r="H70"/>
      <c r="I70"/>
      <c r="J70"/>
      <c r="K70"/>
      <c r="L70"/>
      <c r="M70"/>
      <c r="N70"/>
      <c r="O70"/>
    </row>
    <row r="71" spans="1:15">
      <c r="A71"/>
      <c r="B71"/>
      <c r="C71"/>
      <c r="D71"/>
      <c r="E71"/>
      <c r="F71"/>
      <c r="G71"/>
      <c r="H71"/>
      <c r="I71"/>
      <c r="J71"/>
      <c r="K71"/>
      <c r="L71"/>
      <c r="M71"/>
      <c r="N71"/>
      <c r="O71"/>
    </row>
    <row r="72" spans="1:15">
      <c r="A72"/>
      <c r="B72"/>
      <c r="C72"/>
      <c r="D72"/>
      <c r="E72"/>
      <c r="F72"/>
      <c r="G72"/>
      <c r="H72"/>
      <c r="I72"/>
      <c r="J72"/>
      <c r="K72"/>
      <c r="L72"/>
      <c r="M72"/>
      <c r="N72"/>
      <c r="O72"/>
    </row>
    <row r="73" spans="1:15">
      <c r="A73"/>
      <c r="B73"/>
      <c r="C73"/>
      <c r="D73"/>
      <c r="E73"/>
      <c r="F73"/>
      <c r="G73"/>
      <c r="H73"/>
      <c r="I73"/>
      <c r="J73"/>
      <c r="K73"/>
      <c r="L73"/>
      <c r="M73"/>
      <c r="N73"/>
      <c r="O73"/>
    </row>
    <row r="74" spans="1:15">
      <c r="A74"/>
      <c r="B74"/>
      <c r="C74"/>
      <c r="D74"/>
      <c r="E74"/>
      <c r="F74"/>
      <c r="G74"/>
      <c r="H74"/>
      <c r="I74"/>
      <c r="J74"/>
      <c r="K74"/>
      <c r="L74"/>
      <c r="M74"/>
      <c r="N74"/>
      <c r="O74"/>
    </row>
    <row r="75" spans="1:15">
      <c r="A75"/>
      <c r="B75"/>
      <c r="C75"/>
      <c r="D75"/>
      <c r="E75"/>
      <c r="F75"/>
      <c r="G75"/>
      <c r="H75"/>
      <c r="I75"/>
      <c r="J75"/>
      <c r="K75"/>
      <c r="L75"/>
      <c r="M75"/>
      <c r="N75"/>
      <c r="O75"/>
    </row>
    <row r="76" spans="1:15">
      <c r="A76"/>
      <c r="B76"/>
      <c r="C76"/>
      <c r="D76"/>
      <c r="E76"/>
      <c r="F76"/>
      <c r="G76"/>
      <c r="H76"/>
      <c r="I76"/>
      <c r="J76"/>
      <c r="K76"/>
      <c r="L76"/>
      <c r="M76"/>
      <c r="N76"/>
      <c r="O76"/>
    </row>
  </sheetData>
  <mergeCells count="24">
    <mergeCell ref="B41:I41"/>
    <mergeCell ref="I53:L53"/>
    <mergeCell ref="I60:L60"/>
    <mergeCell ref="A31:A34"/>
    <mergeCell ref="C31:E31"/>
    <mergeCell ref="G31:I31"/>
    <mergeCell ref="K31:M31"/>
    <mergeCell ref="B35:C35"/>
    <mergeCell ref="F35:G35"/>
    <mergeCell ref="I35:J35"/>
    <mergeCell ref="A21:A24"/>
    <mergeCell ref="C21:E21"/>
    <mergeCell ref="G21:I21"/>
    <mergeCell ref="K21:M21"/>
    <mergeCell ref="B25:C25"/>
    <mergeCell ref="F25:G25"/>
    <mergeCell ref="I25:J25"/>
    <mergeCell ref="B2:I2"/>
    <mergeCell ref="J2:M6"/>
    <mergeCell ref="A3:A5"/>
    <mergeCell ref="C3:I3"/>
    <mergeCell ref="C4:E4"/>
    <mergeCell ref="G4:I4"/>
    <mergeCell ref="B6:I6"/>
  </mergeCells>
  <phoneticPr fontId="1"/>
  <pageMargins left="0.25" right="0.25" top="0.75" bottom="0.75" header="0.3" footer="0.3"/>
  <pageSetup paperSize="9" scale="93" orientation="landscape" r:id="rId1"/>
  <headerFooter>
    <oddHeader>&amp;LH30-32 JCM設備補助CO2排出削減量計算（ヒートポンプエアコン）</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view="pageLayout" topLeftCell="A46" zoomScaleNormal="100" workbookViewId="0">
      <selection activeCell="I60" sqref="I60:L60"/>
    </sheetView>
  </sheetViews>
  <sheetFormatPr defaultRowHeight="13.5"/>
  <cols>
    <col min="1" max="1" width="27.375" style="15" customWidth="1"/>
    <col min="2" max="13" width="8.75" style="15" customWidth="1"/>
    <col min="14" max="14" width="14" style="15" customWidth="1"/>
    <col min="15" max="256" width="9" style="15"/>
    <col min="257" max="257" width="27.375" style="15" customWidth="1"/>
    <col min="258" max="259" width="8.875" style="15" customWidth="1"/>
    <col min="260" max="269" width="9.5" style="15" bestFit="1" customWidth="1"/>
    <col min="270" max="270" width="17.5" style="15" customWidth="1"/>
    <col min="271" max="512" width="9" style="15"/>
    <col min="513" max="513" width="27.375" style="15" customWidth="1"/>
    <col min="514" max="515" width="8.875" style="15" customWidth="1"/>
    <col min="516" max="525" width="9.5" style="15" bestFit="1" customWidth="1"/>
    <col min="526" max="526" width="17.5" style="15" customWidth="1"/>
    <col min="527" max="768" width="9" style="15"/>
    <col min="769" max="769" width="27.375" style="15" customWidth="1"/>
    <col min="770" max="771" width="8.875" style="15" customWidth="1"/>
    <col min="772" max="781" width="9.5" style="15" bestFit="1" customWidth="1"/>
    <col min="782" max="782" width="17.5" style="15" customWidth="1"/>
    <col min="783" max="1024" width="9" style="15"/>
    <col min="1025" max="1025" width="27.375" style="15" customWidth="1"/>
    <col min="1026" max="1027" width="8.875" style="15" customWidth="1"/>
    <col min="1028" max="1037" width="9.5" style="15" bestFit="1" customWidth="1"/>
    <col min="1038" max="1038" width="17.5" style="15" customWidth="1"/>
    <col min="1039" max="1280" width="9" style="15"/>
    <col min="1281" max="1281" width="27.375" style="15" customWidth="1"/>
    <col min="1282" max="1283" width="8.875" style="15" customWidth="1"/>
    <col min="1284" max="1293" width="9.5" style="15" bestFit="1" customWidth="1"/>
    <col min="1294" max="1294" width="17.5" style="15" customWidth="1"/>
    <col min="1295" max="1536" width="9" style="15"/>
    <col min="1537" max="1537" width="27.375" style="15" customWidth="1"/>
    <col min="1538" max="1539" width="8.875" style="15" customWidth="1"/>
    <col min="1540" max="1549" width="9.5" style="15" bestFit="1" customWidth="1"/>
    <col min="1550" max="1550" width="17.5" style="15" customWidth="1"/>
    <col min="1551" max="1792" width="9" style="15"/>
    <col min="1793" max="1793" width="27.375" style="15" customWidth="1"/>
    <col min="1794" max="1795" width="8.875" style="15" customWidth="1"/>
    <col min="1796" max="1805" width="9.5" style="15" bestFit="1" customWidth="1"/>
    <col min="1806" max="1806" width="17.5" style="15" customWidth="1"/>
    <col min="1807" max="2048" width="9" style="15"/>
    <col min="2049" max="2049" width="27.375" style="15" customWidth="1"/>
    <col min="2050" max="2051" width="8.875" style="15" customWidth="1"/>
    <col min="2052" max="2061" width="9.5" style="15" bestFit="1" customWidth="1"/>
    <col min="2062" max="2062" width="17.5" style="15" customWidth="1"/>
    <col min="2063" max="2304" width="9" style="15"/>
    <col min="2305" max="2305" width="27.375" style="15" customWidth="1"/>
    <col min="2306" max="2307" width="8.875" style="15" customWidth="1"/>
    <col min="2308" max="2317" width="9.5" style="15" bestFit="1" customWidth="1"/>
    <col min="2318" max="2318" width="17.5" style="15" customWidth="1"/>
    <col min="2319" max="2560" width="9" style="15"/>
    <col min="2561" max="2561" width="27.375" style="15" customWidth="1"/>
    <col min="2562" max="2563" width="8.875" style="15" customWidth="1"/>
    <col min="2564" max="2573" width="9.5" style="15" bestFit="1" customWidth="1"/>
    <col min="2574" max="2574" width="17.5" style="15" customWidth="1"/>
    <col min="2575" max="2816" width="9" style="15"/>
    <col min="2817" max="2817" width="27.375" style="15" customWidth="1"/>
    <col min="2818" max="2819" width="8.875" style="15" customWidth="1"/>
    <col min="2820" max="2829" width="9.5" style="15" bestFit="1" customWidth="1"/>
    <col min="2830" max="2830" width="17.5" style="15" customWidth="1"/>
    <col min="2831" max="3072" width="9" style="15"/>
    <col min="3073" max="3073" width="27.375" style="15" customWidth="1"/>
    <col min="3074" max="3075" width="8.875" style="15" customWidth="1"/>
    <col min="3076" max="3085" width="9.5" style="15" bestFit="1" customWidth="1"/>
    <col min="3086" max="3086" width="17.5" style="15" customWidth="1"/>
    <col min="3087" max="3328" width="9" style="15"/>
    <col min="3329" max="3329" width="27.375" style="15" customWidth="1"/>
    <col min="3330" max="3331" width="8.875" style="15" customWidth="1"/>
    <col min="3332" max="3341" width="9.5" style="15" bestFit="1" customWidth="1"/>
    <col min="3342" max="3342" width="17.5" style="15" customWidth="1"/>
    <col min="3343" max="3584" width="9" style="15"/>
    <col min="3585" max="3585" width="27.375" style="15" customWidth="1"/>
    <col min="3586" max="3587" width="8.875" style="15" customWidth="1"/>
    <col min="3588" max="3597" width="9.5" style="15" bestFit="1" customWidth="1"/>
    <col min="3598" max="3598" width="17.5" style="15" customWidth="1"/>
    <col min="3599" max="3840" width="9" style="15"/>
    <col min="3841" max="3841" width="27.375" style="15" customWidth="1"/>
    <col min="3842" max="3843" width="8.875" style="15" customWidth="1"/>
    <col min="3844" max="3853" width="9.5" style="15" bestFit="1" customWidth="1"/>
    <col min="3854" max="3854" width="17.5" style="15" customWidth="1"/>
    <col min="3855" max="4096" width="9" style="15"/>
    <col min="4097" max="4097" width="27.375" style="15" customWidth="1"/>
    <col min="4098" max="4099" width="8.875" style="15" customWidth="1"/>
    <col min="4100" max="4109" width="9.5" style="15" bestFit="1" customWidth="1"/>
    <col min="4110" max="4110" width="17.5" style="15" customWidth="1"/>
    <col min="4111" max="4352" width="9" style="15"/>
    <col min="4353" max="4353" width="27.375" style="15" customWidth="1"/>
    <col min="4354" max="4355" width="8.875" style="15" customWidth="1"/>
    <col min="4356" max="4365" width="9.5" style="15" bestFit="1" customWidth="1"/>
    <col min="4366" max="4366" width="17.5" style="15" customWidth="1"/>
    <col min="4367" max="4608" width="9" style="15"/>
    <col min="4609" max="4609" width="27.375" style="15" customWidth="1"/>
    <col min="4610" max="4611" width="8.875" style="15" customWidth="1"/>
    <col min="4612" max="4621" width="9.5" style="15" bestFit="1" customWidth="1"/>
    <col min="4622" max="4622" width="17.5" style="15" customWidth="1"/>
    <col min="4623" max="4864" width="9" style="15"/>
    <col min="4865" max="4865" width="27.375" style="15" customWidth="1"/>
    <col min="4866" max="4867" width="8.875" style="15" customWidth="1"/>
    <col min="4868" max="4877" width="9.5" style="15" bestFit="1" customWidth="1"/>
    <col min="4878" max="4878" width="17.5" style="15" customWidth="1"/>
    <col min="4879" max="5120" width="9" style="15"/>
    <col min="5121" max="5121" width="27.375" style="15" customWidth="1"/>
    <col min="5122" max="5123" width="8.875" style="15" customWidth="1"/>
    <col min="5124" max="5133" width="9.5" style="15" bestFit="1" customWidth="1"/>
    <col min="5134" max="5134" width="17.5" style="15" customWidth="1"/>
    <col min="5135" max="5376" width="9" style="15"/>
    <col min="5377" max="5377" width="27.375" style="15" customWidth="1"/>
    <col min="5378" max="5379" width="8.875" style="15" customWidth="1"/>
    <col min="5380" max="5389" width="9.5" style="15" bestFit="1" customWidth="1"/>
    <col min="5390" max="5390" width="17.5" style="15" customWidth="1"/>
    <col min="5391" max="5632" width="9" style="15"/>
    <col min="5633" max="5633" width="27.375" style="15" customWidth="1"/>
    <col min="5634" max="5635" width="8.875" style="15" customWidth="1"/>
    <col min="5636" max="5645" width="9.5" style="15" bestFit="1" customWidth="1"/>
    <col min="5646" max="5646" width="17.5" style="15" customWidth="1"/>
    <col min="5647" max="5888" width="9" style="15"/>
    <col min="5889" max="5889" width="27.375" style="15" customWidth="1"/>
    <col min="5890" max="5891" width="8.875" style="15" customWidth="1"/>
    <col min="5892" max="5901" width="9.5" style="15" bestFit="1" customWidth="1"/>
    <col min="5902" max="5902" width="17.5" style="15" customWidth="1"/>
    <col min="5903" max="6144" width="9" style="15"/>
    <col min="6145" max="6145" width="27.375" style="15" customWidth="1"/>
    <col min="6146" max="6147" width="8.875" style="15" customWidth="1"/>
    <col min="6148" max="6157" width="9.5" style="15" bestFit="1" customWidth="1"/>
    <col min="6158" max="6158" width="17.5" style="15" customWidth="1"/>
    <col min="6159" max="6400" width="9" style="15"/>
    <col min="6401" max="6401" width="27.375" style="15" customWidth="1"/>
    <col min="6402" max="6403" width="8.875" style="15" customWidth="1"/>
    <col min="6404" max="6413" width="9.5" style="15" bestFit="1" customWidth="1"/>
    <col min="6414" max="6414" width="17.5" style="15" customWidth="1"/>
    <col min="6415" max="6656" width="9" style="15"/>
    <col min="6657" max="6657" width="27.375" style="15" customWidth="1"/>
    <col min="6658" max="6659" width="8.875" style="15" customWidth="1"/>
    <col min="6660" max="6669" width="9.5" style="15" bestFit="1" customWidth="1"/>
    <col min="6670" max="6670" width="17.5" style="15" customWidth="1"/>
    <col min="6671" max="6912" width="9" style="15"/>
    <col min="6913" max="6913" width="27.375" style="15" customWidth="1"/>
    <col min="6914" max="6915" width="8.875" style="15" customWidth="1"/>
    <col min="6916" max="6925" width="9.5" style="15" bestFit="1" customWidth="1"/>
    <col min="6926" max="6926" width="17.5" style="15" customWidth="1"/>
    <col min="6927" max="7168" width="9" style="15"/>
    <col min="7169" max="7169" width="27.375" style="15" customWidth="1"/>
    <col min="7170" max="7171" width="8.875" style="15" customWidth="1"/>
    <col min="7172" max="7181" width="9.5" style="15" bestFit="1" customWidth="1"/>
    <col min="7182" max="7182" width="17.5" style="15" customWidth="1"/>
    <col min="7183" max="7424" width="9" style="15"/>
    <col min="7425" max="7425" width="27.375" style="15" customWidth="1"/>
    <col min="7426" max="7427" width="8.875" style="15" customWidth="1"/>
    <col min="7428" max="7437" width="9.5" style="15" bestFit="1" customWidth="1"/>
    <col min="7438" max="7438" width="17.5" style="15" customWidth="1"/>
    <col min="7439" max="7680" width="9" style="15"/>
    <col min="7681" max="7681" width="27.375" style="15" customWidth="1"/>
    <col min="7682" max="7683" width="8.875" style="15" customWidth="1"/>
    <col min="7684" max="7693" width="9.5" style="15" bestFit="1" customWidth="1"/>
    <col min="7694" max="7694" width="17.5" style="15" customWidth="1"/>
    <col min="7695" max="7936" width="9" style="15"/>
    <col min="7937" max="7937" width="27.375" style="15" customWidth="1"/>
    <col min="7938" max="7939" width="8.875" style="15" customWidth="1"/>
    <col min="7940" max="7949" width="9.5" style="15" bestFit="1" customWidth="1"/>
    <col min="7950" max="7950" width="17.5" style="15" customWidth="1"/>
    <col min="7951" max="8192" width="9" style="15"/>
    <col min="8193" max="8193" width="27.375" style="15" customWidth="1"/>
    <col min="8194" max="8195" width="8.875" style="15" customWidth="1"/>
    <col min="8196" max="8205" width="9.5" style="15" bestFit="1" customWidth="1"/>
    <col min="8206" max="8206" width="17.5" style="15" customWidth="1"/>
    <col min="8207" max="8448" width="9" style="15"/>
    <col min="8449" max="8449" width="27.375" style="15" customWidth="1"/>
    <col min="8450" max="8451" width="8.875" style="15" customWidth="1"/>
    <col min="8452" max="8461" width="9.5" style="15" bestFit="1" customWidth="1"/>
    <col min="8462" max="8462" width="17.5" style="15" customWidth="1"/>
    <col min="8463" max="8704" width="9" style="15"/>
    <col min="8705" max="8705" width="27.375" style="15" customWidth="1"/>
    <col min="8706" max="8707" width="8.875" style="15" customWidth="1"/>
    <col min="8708" max="8717" width="9.5" style="15" bestFit="1" customWidth="1"/>
    <col min="8718" max="8718" width="17.5" style="15" customWidth="1"/>
    <col min="8719" max="8960" width="9" style="15"/>
    <col min="8961" max="8961" width="27.375" style="15" customWidth="1"/>
    <col min="8962" max="8963" width="8.875" style="15" customWidth="1"/>
    <col min="8964" max="8973" width="9.5" style="15" bestFit="1" customWidth="1"/>
    <col min="8974" max="8974" width="17.5" style="15" customWidth="1"/>
    <col min="8975" max="9216" width="9" style="15"/>
    <col min="9217" max="9217" width="27.375" style="15" customWidth="1"/>
    <col min="9218" max="9219" width="8.875" style="15" customWidth="1"/>
    <col min="9220" max="9229" width="9.5" style="15" bestFit="1" customWidth="1"/>
    <col min="9230" max="9230" width="17.5" style="15" customWidth="1"/>
    <col min="9231" max="9472" width="9" style="15"/>
    <col min="9473" max="9473" width="27.375" style="15" customWidth="1"/>
    <col min="9474" max="9475" width="8.875" style="15" customWidth="1"/>
    <col min="9476" max="9485" width="9.5" style="15" bestFit="1" customWidth="1"/>
    <col min="9486" max="9486" width="17.5" style="15" customWidth="1"/>
    <col min="9487" max="9728" width="9" style="15"/>
    <col min="9729" max="9729" width="27.375" style="15" customWidth="1"/>
    <col min="9730" max="9731" width="8.875" style="15" customWidth="1"/>
    <col min="9732" max="9741" width="9.5" style="15" bestFit="1" customWidth="1"/>
    <col min="9742" max="9742" width="17.5" style="15" customWidth="1"/>
    <col min="9743" max="9984" width="9" style="15"/>
    <col min="9985" max="9985" width="27.375" style="15" customWidth="1"/>
    <col min="9986" max="9987" width="8.875" style="15" customWidth="1"/>
    <col min="9988" max="9997" width="9.5" style="15" bestFit="1" customWidth="1"/>
    <col min="9998" max="9998" width="17.5" style="15" customWidth="1"/>
    <col min="9999" max="10240" width="9" style="15"/>
    <col min="10241" max="10241" width="27.375" style="15" customWidth="1"/>
    <col min="10242" max="10243" width="8.875" style="15" customWidth="1"/>
    <col min="10244" max="10253" width="9.5" style="15" bestFit="1" customWidth="1"/>
    <col min="10254" max="10254" width="17.5" style="15" customWidth="1"/>
    <col min="10255" max="10496" width="9" style="15"/>
    <col min="10497" max="10497" width="27.375" style="15" customWidth="1"/>
    <col min="10498" max="10499" width="8.875" style="15" customWidth="1"/>
    <col min="10500" max="10509" width="9.5" style="15" bestFit="1" customWidth="1"/>
    <col min="10510" max="10510" width="17.5" style="15" customWidth="1"/>
    <col min="10511" max="10752" width="9" style="15"/>
    <col min="10753" max="10753" width="27.375" style="15" customWidth="1"/>
    <col min="10754" max="10755" width="8.875" style="15" customWidth="1"/>
    <col min="10756" max="10765" width="9.5" style="15" bestFit="1" customWidth="1"/>
    <col min="10766" max="10766" width="17.5" style="15" customWidth="1"/>
    <col min="10767" max="11008" width="9" style="15"/>
    <col min="11009" max="11009" width="27.375" style="15" customWidth="1"/>
    <col min="11010" max="11011" width="8.875" style="15" customWidth="1"/>
    <col min="11012" max="11021" width="9.5" style="15" bestFit="1" customWidth="1"/>
    <col min="11022" max="11022" width="17.5" style="15" customWidth="1"/>
    <col min="11023" max="11264" width="9" style="15"/>
    <col min="11265" max="11265" width="27.375" style="15" customWidth="1"/>
    <col min="11266" max="11267" width="8.875" style="15" customWidth="1"/>
    <col min="11268" max="11277" width="9.5" style="15" bestFit="1" customWidth="1"/>
    <col min="11278" max="11278" width="17.5" style="15" customWidth="1"/>
    <col min="11279" max="11520" width="9" style="15"/>
    <col min="11521" max="11521" width="27.375" style="15" customWidth="1"/>
    <col min="11522" max="11523" width="8.875" style="15" customWidth="1"/>
    <col min="11524" max="11533" width="9.5" style="15" bestFit="1" customWidth="1"/>
    <col min="11534" max="11534" width="17.5" style="15" customWidth="1"/>
    <col min="11535" max="11776" width="9" style="15"/>
    <col min="11777" max="11777" width="27.375" style="15" customWidth="1"/>
    <col min="11778" max="11779" width="8.875" style="15" customWidth="1"/>
    <col min="11780" max="11789" width="9.5" style="15" bestFit="1" customWidth="1"/>
    <col min="11790" max="11790" width="17.5" style="15" customWidth="1"/>
    <col min="11791" max="12032" width="9" style="15"/>
    <col min="12033" max="12033" width="27.375" style="15" customWidth="1"/>
    <col min="12034" max="12035" width="8.875" style="15" customWidth="1"/>
    <col min="12036" max="12045" width="9.5" style="15" bestFit="1" customWidth="1"/>
    <col min="12046" max="12046" width="17.5" style="15" customWidth="1"/>
    <col min="12047" max="12288" width="9" style="15"/>
    <col min="12289" max="12289" width="27.375" style="15" customWidth="1"/>
    <col min="12290" max="12291" width="8.875" style="15" customWidth="1"/>
    <col min="12292" max="12301" width="9.5" style="15" bestFit="1" customWidth="1"/>
    <col min="12302" max="12302" width="17.5" style="15" customWidth="1"/>
    <col min="12303" max="12544" width="9" style="15"/>
    <col min="12545" max="12545" width="27.375" style="15" customWidth="1"/>
    <col min="12546" max="12547" width="8.875" style="15" customWidth="1"/>
    <col min="12548" max="12557" width="9.5" style="15" bestFit="1" customWidth="1"/>
    <col min="12558" max="12558" width="17.5" style="15" customWidth="1"/>
    <col min="12559" max="12800" width="9" style="15"/>
    <col min="12801" max="12801" width="27.375" style="15" customWidth="1"/>
    <col min="12802" max="12803" width="8.875" style="15" customWidth="1"/>
    <col min="12804" max="12813" width="9.5" style="15" bestFit="1" customWidth="1"/>
    <col min="12814" max="12814" width="17.5" style="15" customWidth="1"/>
    <col min="12815" max="13056" width="9" style="15"/>
    <col min="13057" max="13057" width="27.375" style="15" customWidth="1"/>
    <col min="13058" max="13059" width="8.875" style="15" customWidth="1"/>
    <col min="13060" max="13069" width="9.5" style="15" bestFit="1" customWidth="1"/>
    <col min="13070" max="13070" width="17.5" style="15" customWidth="1"/>
    <col min="13071" max="13312" width="9" style="15"/>
    <col min="13313" max="13313" width="27.375" style="15" customWidth="1"/>
    <col min="13314" max="13315" width="8.875" style="15" customWidth="1"/>
    <col min="13316" max="13325" width="9.5" style="15" bestFit="1" customWidth="1"/>
    <col min="13326" max="13326" width="17.5" style="15" customWidth="1"/>
    <col min="13327" max="13568" width="9" style="15"/>
    <col min="13569" max="13569" width="27.375" style="15" customWidth="1"/>
    <col min="13570" max="13571" width="8.875" style="15" customWidth="1"/>
    <col min="13572" max="13581" width="9.5" style="15" bestFit="1" customWidth="1"/>
    <col min="13582" max="13582" width="17.5" style="15" customWidth="1"/>
    <col min="13583" max="13824" width="9" style="15"/>
    <col min="13825" max="13825" width="27.375" style="15" customWidth="1"/>
    <col min="13826" max="13827" width="8.875" style="15" customWidth="1"/>
    <col min="13828" max="13837" width="9.5" style="15" bestFit="1" customWidth="1"/>
    <col min="13838" max="13838" width="17.5" style="15" customWidth="1"/>
    <col min="13839" max="14080" width="9" style="15"/>
    <col min="14081" max="14081" width="27.375" style="15" customWidth="1"/>
    <col min="14082" max="14083" width="8.875" style="15" customWidth="1"/>
    <col min="14084" max="14093" width="9.5" style="15" bestFit="1" customWidth="1"/>
    <col min="14094" max="14094" width="17.5" style="15" customWidth="1"/>
    <col min="14095" max="14336" width="9" style="15"/>
    <col min="14337" max="14337" width="27.375" style="15" customWidth="1"/>
    <col min="14338" max="14339" width="8.875" style="15" customWidth="1"/>
    <col min="14340" max="14349" width="9.5" style="15" bestFit="1" customWidth="1"/>
    <col min="14350" max="14350" width="17.5" style="15" customWidth="1"/>
    <col min="14351" max="14592" width="9" style="15"/>
    <col min="14593" max="14593" width="27.375" style="15" customWidth="1"/>
    <col min="14594" max="14595" width="8.875" style="15" customWidth="1"/>
    <col min="14596" max="14605" width="9.5" style="15" bestFit="1" customWidth="1"/>
    <col min="14606" max="14606" width="17.5" style="15" customWidth="1"/>
    <col min="14607" max="14848" width="9" style="15"/>
    <col min="14849" max="14849" width="27.375" style="15" customWidth="1"/>
    <col min="14850" max="14851" width="8.875" style="15" customWidth="1"/>
    <col min="14852" max="14861" width="9.5" style="15" bestFit="1" customWidth="1"/>
    <col min="14862" max="14862" width="17.5" style="15" customWidth="1"/>
    <col min="14863" max="15104" width="9" style="15"/>
    <col min="15105" max="15105" width="27.375" style="15" customWidth="1"/>
    <col min="15106" max="15107" width="8.875" style="15" customWidth="1"/>
    <col min="15108" max="15117" width="9.5" style="15" bestFit="1" customWidth="1"/>
    <col min="15118" max="15118" width="17.5" style="15" customWidth="1"/>
    <col min="15119" max="15360" width="9" style="15"/>
    <col min="15361" max="15361" width="27.375" style="15" customWidth="1"/>
    <col min="15362" max="15363" width="8.875" style="15" customWidth="1"/>
    <col min="15364" max="15373" width="9.5" style="15" bestFit="1" customWidth="1"/>
    <col min="15374" max="15374" width="17.5" style="15" customWidth="1"/>
    <col min="15375" max="15616" width="9" style="15"/>
    <col min="15617" max="15617" width="27.375" style="15" customWidth="1"/>
    <col min="15618" max="15619" width="8.875" style="15" customWidth="1"/>
    <col min="15620" max="15629" width="9.5" style="15" bestFit="1" customWidth="1"/>
    <col min="15630" max="15630" width="17.5" style="15" customWidth="1"/>
    <col min="15631" max="15872" width="9" style="15"/>
    <col min="15873" max="15873" width="27.375" style="15" customWidth="1"/>
    <col min="15874" max="15875" width="8.875" style="15" customWidth="1"/>
    <col min="15876" max="15885" width="9.5" style="15" bestFit="1" customWidth="1"/>
    <col min="15886" max="15886" width="17.5" style="15" customWidth="1"/>
    <col min="15887" max="16128" width="9" style="15"/>
    <col min="16129" max="16129" width="27.375" style="15" customWidth="1"/>
    <col min="16130" max="16131" width="8.875" style="15" customWidth="1"/>
    <col min="16132" max="16141" width="9.5" style="15" bestFit="1" customWidth="1"/>
    <col min="16142" max="16142" width="17.5" style="15" customWidth="1"/>
    <col min="16143" max="16384" width="9" style="15"/>
  </cols>
  <sheetData>
    <row r="1" spans="1:14">
      <c r="J1" s="4" t="s">
        <v>7</v>
      </c>
      <c r="K1"/>
      <c r="L1" s="5" t="s">
        <v>9</v>
      </c>
    </row>
    <row r="2" spans="1:14">
      <c r="A2" s="13" t="s">
        <v>73</v>
      </c>
      <c r="B2" s="73"/>
      <c r="C2" s="73"/>
      <c r="D2" s="73"/>
      <c r="E2" s="73"/>
      <c r="F2" s="73"/>
      <c r="G2" s="73"/>
      <c r="H2" s="73"/>
      <c r="I2" s="73"/>
      <c r="J2" s="74" t="s">
        <v>139</v>
      </c>
      <c r="K2" s="75"/>
      <c r="L2" s="75"/>
      <c r="M2" s="75"/>
    </row>
    <row r="3" spans="1:14">
      <c r="A3" s="77" t="s">
        <v>74</v>
      </c>
      <c r="B3" s="13" t="s">
        <v>75</v>
      </c>
      <c r="C3" s="73"/>
      <c r="D3" s="80"/>
      <c r="E3" s="80"/>
      <c r="F3" s="80"/>
      <c r="G3" s="80"/>
      <c r="H3" s="80"/>
      <c r="I3" s="80"/>
      <c r="J3" s="76"/>
      <c r="K3" s="75"/>
      <c r="L3" s="75"/>
      <c r="M3" s="75"/>
    </row>
    <row r="4" spans="1:14">
      <c r="A4" s="78"/>
      <c r="B4" s="13" t="s">
        <v>88</v>
      </c>
      <c r="C4" s="81"/>
      <c r="D4" s="82"/>
      <c r="E4" s="83"/>
      <c r="F4" s="23" t="s">
        <v>89</v>
      </c>
      <c r="G4" s="81"/>
      <c r="H4" s="82"/>
      <c r="I4" s="83"/>
      <c r="J4" s="76"/>
      <c r="K4" s="75"/>
      <c r="L4" s="75"/>
      <c r="M4" s="75"/>
    </row>
    <row r="5" spans="1:14">
      <c r="A5" s="79"/>
      <c r="B5" s="13" t="s">
        <v>90</v>
      </c>
      <c r="C5" s="30"/>
      <c r="D5" s="29" t="s">
        <v>91</v>
      </c>
      <c r="E5" s="65"/>
      <c r="F5" s="26"/>
      <c r="G5" s="28"/>
      <c r="H5" s="65"/>
      <c r="I5" s="66"/>
      <c r="J5" s="76"/>
      <c r="K5" s="75"/>
      <c r="L5" s="75"/>
      <c r="M5" s="75"/>
    </row>
    <row r="6" spans="1:14">
      <c r="A6" s="17" t="s">
        <v>92</v>
      </c>
      <c r="B6" s="84"/>
      <c r="C6" s="85"/>
      <c r="D6" s="85"/>
      <c r="E6" s="85"/>
      <c r="F6" s="85"/>
      <c r="G6" s="85"/>
      <c r="H6" s="85"/>
      <c r="I6" s="86"/>
      <c r="J6" s="76"/>
      <c r="K6" s="75"/>
      <c r="L6" s="75"/>
      <c r="M6" s="75"/>
    </row>
    <row r="7" spans="1:14" ht="7.9" customHeight="1">
      <c r="A7" s="47"/>
      <c r="B7" s="48"/>
      <c r="C7" s="41"/>
      <c r="D7" s="41"/>
      <c r="E7" s="41"/>
      <c r="F7" s="41"/>
      <c r="G7" s="41"/>
      <c r="H7" s="41"/>
      <c r="I7" s="41"/>
      <c r="J7" s="37"/>
      <c r="K7" s="63"/>
      <c r="L7" s="63"/>
      <c r="M7" s="63"/>
    </row>
    <row r="8" spans="1:14" ht="14.25">
      <c r="A8" s="49" t="s">
        <v>112</v>
      </c>
      <c r="B8" s="53"/>
      <c r="C8" s="54"/>
      <c r="D8" s="54"/>
      <c r="E8" s="54"/>
      <c r="F8" s="54"/>
      <c r="G8" s="54"/>
      <c r="H8" s="54"/>
      <c r="I8" s="54"/>
      <c r="J8" s="37"/>
      <c r="K8" s="63"/>
      <c r="L8" s="63"/>
      <c r="M8" s="63"/>
    </row>
    <row r="9" spans="1:14" ht="14.25">
      <c r="A9" s="49"/>
      <c r="B9" s="18" t="s">
        <v>76</v>
      </c>
      <c r="C9" s="18" t="s">
        <v>77</v>
      </c>
      <c r="D9" s="18" t="s">
        <v>78</v>
      </c>
      <c r="E9" s="18" t="s">
        <v>79</v>
      </c>
      <c r="F9" s="18" t="s">
        <v>80</v>
      </c>
      <c r="G9" s="18" t="s">
        <v>81</v>
      </c>
      <c r="H9" s="18" t="s">
        <v>82</v>
      </c>
      <c r="I9" s="18" t="s">
        <v>83</v>
      </c>
      <c r="J9" s="18" t="s">
        <v>84</v>
      </c>
      <c r="K9" s="18" t="s">
        <v>85</v>
      </c>
      <c r="L9" s="18" t="s">
        <v>86</v>
      </c>
      <c r="M9" s="18" t="s">
        <v>87</v>
      </c>
    </row>
    <row r="10" spans="1:14">
      <c r="A10" s="64" t="s">
        <v>120</v>
      </c>
      <c r="B10" s="20"/>
      <c r="C10" s="20"/>
      <c r="D10" s="20"/>
      <c r="E10" s="20"/>
      <c r="F10" s="20"/>
      <c r="G10" s="20"/>
      <c r="H10" s="20"/>
      <c r="I10" s="20"/>
      <c r="J10" s="20"/>
      <c r="K10" s="20"/>
      <c r="L10" s="20"/>
      <c r="M10" s="20"/>
    </row>
    <row r="11" spans="1:14">
      <c r="A11" s="64" t="s">
        <v>121</v>
      </c>
      <c r="B11" s="62"/>
      <c r="C11" s="62"/>
      <c r="D11" s="62"/>
      <c r="E11" s="62"/>
      <c r="F11" s="62"/>
      <c r="G11" s="62"/>
      <c r="H11" s="62"/>
      <c r="I11" s="62"/>
      <c r="J11" s="62"/>
      <c r="K11" s="62"/>
      <c r="L11" s="62"/>
      <c r="M11" s="62"/>
    </row>
    <row r="12" spans="1:14">
      <c r="A12" s="64" t="s">
        <v>100</v>
      </c>
      <c r="B12" s="20"/>
      <c r="C12" s="20"/>
      <c r="D12" s="20"/>
      <c r="E12" s="20"/>
      <c r="F12" s="20"/>
      <c r="G12" s="20"/>
      <c r="H12" s="20"/>
      <c r="I12" s="20"/>
      <c r="J12" s="20"/>
      <c r="K12" s="20"/>
      <c r="L12" s="20"/>
      <c r="M12" s="20"/>
    </row>
    <row r="13" spans="1:14">
      <c r="A13" s="64" t="s">
        <v>104</v>
      </c>
      <c r="B13" s="44"/>
      <c r="C13" s="44"/>
      <c r="D13" s="44"/>
      <c r="E13" s="44"/>
      <c r="F13" s="44"/>
      <c r="G13" s="44"/>
      <c r="H13" s="44"/>
      <c r="I13" s="44"/>
      <c r="J13" s="44"/>
      <c r="K13" s="44"/>
      <c r="L13" s="44"/>
      <c r="M13" s="44"/>
      <c r="N13" s="14" t="s">
        <v>117</v>
      </c>
    </row>
    <row r="14" spans="1:14">
      <c r="A14" s="22" t="s">
        <v>130</v>
      </c>
      <c r="B14" s="45">
        <f t="shared" ref="B14:M14" si="0">B11*B12*B13/1000</f>
        <v>0</v>
      </c>
      <c r="C14" s="45">
        <f t="shared" si="0"/>
        <v>0</v>
      </c>
      <c r="D14" s="45">
        <f t="shared" si="0"/>
        <v>0</v>
      </c>
      <c r="E14" s="45">
        <f t="shared" si="0"/>
        <v>0</v>
      </c>
      <c r="F14" s="45">
        <f t="shared" si="0"/>
        <v>0</v>
      </c>
      <c r="G14" s="45">
        <f t="shared" si="0"/>
        <v>0</v>
      </c>
      <c r="H14" s="45">
        <f t="shared" si="0"/>
        <v>0</v>
      </c>
      <c r="I14" s="45">
        <f t="shared" si="0"/>
        <v>0</v>
      </c>
      <c r="J14" s="45">
        <f t="shared" si="0"/>
        <v>0</v>
      </c>
      <c r="K14" s="45">
        <f t="shared" si="0"/>
        <v>0</v>
      </c>
      <c r="L14" s="45">
        <f t="shared" si="0"/>
        <v>0</v>
      </c>
      <c r="M14" s="45">
        <f t="shared" si="0"/>
        <v>0</v>
      </c>
      <c r="N14" s="57">
        <f>SUM(B14:M14)</f>
        <v>0</v>
      </c>
    </row>
    <row r="15" spans="1:14">
      <c r="A15" s="64" t="s">
        <v>122</v>
      </c>
      <c r="B15" s="62"/>
      <c r="C15" s="62"/>
      <c r="D15" s="62"/>
      <c r="E15" s="62"/>
      <c r="F15" s="62"/>
      <c r="G15" s="62"/>
      <c r="H15" s="62"/>
      <c r="I15" s="62"/>
      <c r="J15" s="62"/>
      <c r="K15" s="62"/>
      <c r="L15" s="62"/>
      <c r="M15" s="62"/>
    </row>
    <row r="16" spans="1:14">
      <c r="A16" s="64" t="s">
        <v>115</v>
      </c>
      <c r="B16" s="20"/>
      <c r="C16" s="20"/>
      <c r="D16" s="20"/>
      <c r="E16" s="20"/>
      <c r="F16" s="20"/>
      <c r="G16" s="20"/>
      <c r="H16" s="20"/>
      <c r="I16" s="20"/>
      <c r="J16" s="20"/>
      <c r="K16" s="20"/>
      <c r="L16" s="20"/>
      <c r="M16" s="20"/>
    </row>
    <row r="17" spans="1:14">
      <c r="A17" s="64" t="s">
        <v>116</v>
      </c>
      <c r="B17" s="44"/>
      <c r="C17" s="44"/>
      <c r="D17" s="44"/>
      <c r="E17" s="44"/>
      <c r="F17" s="44"/>
      <c r="G17" s="44"/>
      <c r="H17" s="44"/>
      <c r="I17" s="44"/>
      <c r="J17" s="44"/>
      <c r="K17" s="44"/>
      <c r="L17" s="44"/>
      <c r="M17" s="44"/>
      <c r="N17" s="14" t="s">
        <v>118</v>
      </c>
    </row>
    <row r="18" spans="1:14">
      <c r="A18" s="22" t="s">
        <v>131</v>
      </c>
      <c r="B18" s="45">
        <f t="shared" ref="B18:M18" si="1">B15*B16*B17/1000</f>
        <v>0</v>
      </c>
      <c r="C18" s="45">
        <f t="shared" si="1"/>
        <v>0</v>
      </c>
      <c r="D18" s="45">
        <f t="shared" si="1"/>
        <v>0</v>
      </c>
      <c r="E18" s="45">
        <f t="shared" si="1"/>
        <v>0</v>
      </c>
      <c r="F18" s="45">
        <f t="shared" si="1"/>
        <v>0</v>
      </c>
      <c r="G18" s="45">
        <f t="shared" si="1"/>
        <v>0</v>
      </c>
      <c r="H18" s="45">
        <f t="shared" si="1"/>
        <v>0</v>
      </c>
      <c r="I18" s="45">
        <f t="shared" si="1"/>
        <v>0</v>
      </c>
      <c r="J18" s="45">
        <f t="shared" si="1"/>
        <v>0</v>
      </c>
      <c r="K18" s="45">
        <f t="shared" si="1"/>
        <v>0</v>
      </c>
      <c r="L18" s="45">
        <f t="shared" si="1"/>
        <v>0</v>
      </c>
      <c r="M18" s="45">
        <f t="shared" si="1"/>
        <v>0</v>
      </c>
      <c r="N18" s="57">
        <f>SUM(B18:M18)</f>
        <v>0</v>
      </c>
    </row>
    <row r="19" spans="1:14">
      <c r="A19" s="46"/>
      <c r="B19" s="51"/>
      <c r="C19" s="51"/>
      <c r="D19" s="51"/>
      <c r="E19" s="51"/>
      <c r="F19" s="51"/>
      <c r="G19" s="51"/>
      <c r="H19" s="51"/>
      <c r="I19" s="51"/>
      <c r="J19" s="52"/>
      <c r="K19" s="52"/>
      <c r="L19" s="52"/>
      <c r="M19" s="52"/>
    </row>
    <row r="20" spans="1:14" ht="14.25">
      <c r="A20" s="55" t="s">
        <v>113</v>
      </c>
      <c r="B20" s="53"/>
      <c r="C20" s="54"/>
      <c r="D20" s="54"/>
      <c r="E20" s="54"/>
      <c r="F20" s="54"/>
      <c r="G20" s="54"/>
      <c r="H20" s="54"/>
      <c r="I20" s="54"/>
      <c r="J20" s="42"/>
      <c r="K20" s="42"/>
      <c r="L20" s="42"/>
      <c r="M20" s="42"/>
    </row>
    <row r="21" spans="1:14">
      <c r="A21" s="87" t="s">
        <v>108</v>
      </c>
      <c r="B21" s="36" t="s">
        <v>99</v>
      </c>
      <c r="C21" s="90"/>
      <c r="D21" s="91"/>
      <c r="E21" s="92"/>
      <c r="F21" s="36" t="s">
        <v>99</v>
      </c>
      <c r="G21" s="90"/>
      <c r="H21" s="91"/>
      <c r="I21" s="92"/>
      <c r="J21" s="36" t="s">
        <v>99</v>
      </c>
      <c r="K21" s="90"/>
      <c r="L21" s="91"/>
      <c r="M21" s="93"/>
      <c r="N21" s="13" t="s">
        <v>102</v>
      </c>
    </row>
    <row r="22" spans="1:14">
      <c r="A22" s="88"/>
      <c r="B22" s="34" t="s">
        <v>94</v>
      </c>
      <c r="C22" s="35"/>
      <c r="D22" s="24" t="s">
        <v>97</v>
      </c>
      <c r="E22" s="21"/>
      <c r="F22" s="34" t="s">
        <v>94</v>
      </c>
      <c r="G22" s="35"/>
      <c r="H22" s="24" t="s">
        <v>97</v>
      </c>
      <c r="I22" s="21"/>
      <c r="J22" s="34" t="s">
        <v>94</v>
      </c>
      <c r="K22" s="35"/>
      <c r="L22" s="24" t="s">
        <v>97</v>
      </c>
      <c r="M22" s="39"/>
      <c r="N22" s="40">
        <f>C22*C24+G22*G24+K22*K24</f>
        <v>0</v>
      </c>
    </row>
    <row r="23" spans="1:14">
      <c r="A23" s="88"/>
      <c r="B23" s="24" t="s">
        <v>95</v>
      </c>
      <c r="C23" s="21"/>
      <c r="D23" s="24" t="s">
        <v>98</v>
      </c>
      <c r="E23" s="21"/>
      <c r="F23" s="24" t="s">
        <v>95</v>
      </c>
      <c r="G23" s="21"/>
      <c r="H23" s="24" t="s">
        <v>98</v>
      </c>
      <c r="I23" s="21"/>
      <c r="J23" s="24" t="s">
        <v>95</v>
      </c>
      <c r="K23" s="21"/>
      <c r="L23" s="24" t="s">
        <v>98</v>
      </c>
      <c r="M23" s="39"/>
      <c r="N23" s="13" t="s">
        <v>103</v>
      </c>
    </row>
    <row r="24" spans="1:14">
      <c r="A24" s="89"/>
      <c r="B24" s="24" t="s">
        <v>96</v>
      </c>
      <c r="C24" s="16"/>
      <c r="D24" s="32"/>
      <c r="E24" s="32"/>
      <c r="F24" s="24" t="s">
        <v>96</v>
      </c>
      <c r="G24" s="16"/>
      <c r="H24" s="32"/>
      <c r="I24" s="32"/>
      <c r="J24" s="24" t="s">
        <v>96</v>
      </c>
      <c r="K24" s="16"/>
      <c r="L24" s="32"/>
      <c r="M24" s="32"/>
      <c r="N24" s="40">
        <f>C23*C24+G23*G24+K23*K24</f>
        <v>0</v>
      </c>
    </row>
    <row r="25" spans="1:14">
      <c r="A25" s="31"/>
      <c r="B25" s="94" t="s">
        <v>106</v>
      </c>
      <c r="C25" s="95"/>
      <c r="D25" s="43" t="e">
        <f>(E22*C22*C24+I22*G22*G24+M22*K22*K24)/N22</f>
        <v>#DIV/0!</v>
      </c>
      <c r="E25" s="31"/>
      <c r="F25" s="94" t="s">
        <v>107</v>
      </c>
      <c r="G25" s="95"/>
      <c r="H25" s="43" t="e">
        <f>(E23*C23*C24+I23*G23*G24+M23*K23*K24)/N24</f>
        <v>#DIV/0!</v>
      </c>
      <c r="I25" s="96"/>
      <c r="J25" s="97"/>
      <c r="K25" s="33"/>
      <c r="L25" s="14"/>
      <c r="M25" s="14"/>
    </row>
    <row r="26" spans="1:14">
      <c r="A26" s="14"/>
      <c r="B26" s="18" t="s">
        <v>76</v>
      </c>
      <c r="C26" s="18" t="s">
        <v>77</v>
      </c>
      <c r="D26" s="18" t="s">
        <v>78</v>
      </c>
      <c r="E26" s="18" t="s">
        <v>79</v>
      </c>
      <c r="F26" s="18" t="s">
        <v>80</v>
      </c>
      <c r="G26" s="18" t="s">
        <v>81</v>
      </c>
      <c r="H26" s="18" t="s">
        <v>82</v>
      </c>
      <c r="I26" s="18" t="s">
        <v>83</v>
      </c>
      <c r="J26" s="18" t="s">
        <v>84</v>
      </c>
      <c r="K26" s="18" t="s">
        <v>85</v>
      </c>
      <c r="L26" s="18" t="s">
        <v>86</v>
      </c>
      <c r="M26" s="18" t="s">
        <v>87</v>
      </c>
      <c r="N26" s="56" t="s">
        <v>114</v>
      </c>
    </row>
    <row r="27" spans="1:14" ht="24" customHeight="1">
      <c r="A27" s="22" t="s">
        <v>132</v>
      </c>
      <c r="B27" s="45" t="e">
        <f>B14/D25</f>
        <v>#DIV/0!</v>
      </c>
      <c r="C27" s="45" t="e">
        <f>C14/D25</f>
        <v>#DIV/0!</v>
      </c>
      <c r="D27" s="45" t="e">
        <f>D14/D25</f>
        <v>#DIV/0!</v>
      </c>
      <c r="E27" s="45" t="e">
        <f>E14/D25</f>
        <v>#DIV/0!</v>
      </c>
      <c r="F27" s="45" t="e">
        <f>F14/D25</f>
        <v>#DIV/0!</v>
      </c>
      <c r="G27" s="45" t="e">
        <f>G14/D25</f>
        <v>#DIV/0!</v>
      </c>
      <c r="H27" s="45" t="e">
        <f>H14/D25</f>
        <v>#DIV/0!</v>
      </c>
      <c r="I27" s="45" t="e">
        <f>I14/D25</f>
        <v>#DIV/0!</v>
      </c>
      <c r="J27" s="45" t="e">
        <f>J14/D25</f>
        <v>#DIV/0!</v>
      </c>
      <c r="K27" s="45" t="e">
        <f>K14/D25</f>
        <v>#DIV/0!</v>
      </c>
      <c r="L27" s="45" t="e">
        <f>L14/D25</f>
        <v>#DIV/0!</v>
      </c>
      <c r="M27" s="45" t="e">
        <f>M14/D25</f>
        <v>#DIV/0!</v>
      </c>
      <c r="N27" s="57" t="e">
        <f>SUM(B27:M27)</f>
        <v>#DIV/0!</v>
      </c>
    </row>
    <row r="28" spans="1:14" ht="24" customHeight="1">
      <c r="A28" s="22" t="s">
        <v>133</v>
      </c>
      <c r="B28" s="45" t="e">
        <f>B18/H25</f>
        <v>#DIV/0!</v>
      </c>
      <c r="C28" s="45" t="e">
        <f>C18/H25</f>
        <v>#DIV/0!</v>
      </c>
      <c r="D28" s="45" t="e">
        <f>D18/H25</f>
        <v>#DIV/0!</v>
      </c>
      <c r="E28" s="45" t="e">
        <f>E18/H25</f>
        <v>#DIV/0!</v>
      </c>
      <c r="F28" s="45" t="e">
        <f>F18/H25</f>
        <v>#DIV/0!</v>
      </c>
      <c r="G28" s="45" t="e">
        <f>G18/H25</f>
        <v>#DIV/0!</v>
      </c>
      <c r="H28" s="45" t="e">
        <f>H18/H25</f>
        <v>#DIV/0!</v>
      </c>
      <c r="I28" s="45" t="e">
        <f>I18/H25</f>
        <v>#DIV/0!</v>
      </c>
      <c r="J28" s="45" t="e">
        <f>J18/H25</f>
        <v>#DIV/0!</v>
      </c>
      <c r="K28" s="45" t="e">
        <f>K18/H25</f>
        <v>#DIV/0!</v>
      </c>
      <c r="L28" s="45" t="e">
        <f>L18/H25</f>
        <v>#DIV/0!</v>
      </c>
      <c r="M28" s="45" t="e">
        <f>M18/H25</f>
        <v>#DIV/0!</v>
      </c>
      <c r="N28" s="57" t="e">
        <f>SUM(B28:M28)</f>
        <v>#DIV/0!</v>
      </c>
    </row>
    <row r="29" spans="1:14" ht="10.9" customHeight="1">
      <c r="A29" s="46"/>
      <c r="B29" s="51"/>
      <c r="C29" s="51"/>
      <c r="D29" s="51"/>
      <c r="E29" s="51"/>
      <c r="F29" s="51"/>
      <c r="G29" s="51"/>
      <c r="H29" s="51"/>
      <c r="I29" s="51"/>
      <c r="J29" s="51"/>
      <c r="K29" s="51"/>
      <c r="L29" s="51"/>
      <c r="M29" s="51"/>
      <c r="N29" s="58"/>
    </row>
    <row r="30" spans="1:14" ht="15.6" customHeight="1">
      <c r="A30" s="55" t="s">
        <v>119</v>
      </c>
      <c r="B30" s="50"/>
      <c r="C30" s="50"/>
      <c r="D30" s="50"/>
      <c r="E30" s="50"/>
      <c r="F30" s="50"/>
      <c r="G30" s="50"/>
      <c r="H30" s="50"/>
      <c r="I30" s="50"/>
      <c r="J30" s="50"/>
      <c r="K30" s="50"/>
      <c r="L30" s="50"/>
      <c r="M30" s="50"/>
    </row>
    <row r="31" spans="1:14" ht="9" customHeight="1">
      <c r="A31" s="87" t="s">
        <v>101</v>
      </c>
      <c r="B31" s="36" t="s">
        <v>99</v>
      </c>
      <c r="C31" s="90"/>
      <c r="D31" s="91"/>
      <c r="E31" s="92"/>
      <c r="F31" s="36" t="s">
        <v>99</v>
      </c>
      <c r="G31" s="90"/>
      <c r="H31" s="91"/>
      <c r="I31" s="92"/>
      <c r="J31" s="36" t="s">
        <v>99</v>
      </c>
      <c r="K31" s="90"/>
      <c r="L31" s="91"/>
      <c r="M31" s="93"/>
      <c r="N31" s="13" t="s">
        <v>102</v>
      </c>
    </row>
    <row r="32" spans="1:14">
      <c r="A32" s="88"/>
      <c r="B32" s="34" t="s">
        <v>94</v>
      </c>
      <c r="C32" s="35"/>
      <c r="D32" s="24" t="s">
        <v>97</v>
      </c>
      <c r="E32" s="21"/>
      <c r="F32" s="34" t="s">
        <v>94</v>
      </c>
      <c r="G32" s="35"/>
      <c r="H32" s="24" t="s">
        <v>97</v>
      </c>
      <c r="I32" s="21"/>
      <c r="J32" s="34" t="s">
        <v>94</v>
      </c>
      <c r="K32" s="35"/>
      <c r="L32" s="24" t="s">
        <v>97</v>
      </c>
      <c r="M32" s="39"/>
      <c r="N32" s="40">
        <f>C32*C34+G32*G34+K32*K34</f>
        <v>0</v>
      </c>
    </row>
    <row r="33" spans="1:15">
      <c r="A33" s="88"/>
      <c r="B33" s="24" t="s">
        <v>95</v>
      </c>
      <c r="C33" s="21"/>
      <c r="D33" s="24" t="s">
        <v>98</v>
      </c>
      <c r="E33" s="21"/>
      <c r="F33" s="24" t="s">
        <v>95</v>
      </c>
      <c r="G33" s="21"/>
      <c r="H33" s="24" t="s">
        <v>98</v>
      </c>
      <c r="I33" s="21"/>
      <c r="J33" s="24" t="s">
        <v>95</v>
      </c>
      <c r="K33" s="21"/>
      <c r="L33" s="24" t="s">
        <v>98</v>
      </c>
      <c r="M33" s="39"/>
      <c r="N33" s="13" t="s">
        <v>103</v>
      </c>
    </row>
    <row r="34" spans="1:15">
      <c r="A34" s="89"/>
      <c r="B34" s="24" t="s">
        <v>96</v>
      </c>
      <c r="C34" s="16"/>
      <c r="D34" s="32"/>
      <c r="E34" s="32"/>
      <c r="F34" s="24" t="s">
        <v>96</v>
      </c>
      <c r="G34" s="16"/>
      <c r="H34" s="32"/>
      <c r="I34" s="32"/>
      <c r="J34" s="24" t="s">
        <v>96</v>
      </c>
      <c r="K34" s="16"/>
      <c r="L34" s="32"/>
      <c r="M34" s="32"/>
      <c r="N34" s="40">
        <f>C33*C34+G33*G34+K33*K34</f>
        <v>0</v>
      </c>
    </row>
    <row r="35" spans="1:15">
      <c r="A35" s="31"/>
      <c r="B35" s="94" t="s">
        <v>106</v>
      </c>
      <c r="C35" s="95"/>
      <c r="D35" s="43" t="e">
        <f>(E32*C32*C34+I32*G32*G34+M32*K32*K34)/N32</f>
        <v>#DIV/0!</v>
      </c>
      <c r="E35" s="31"/>
      <c r="F35" s="94" t="s">
        <v>107</v>
      </c>
      <c r="G35" s="95"/>
      <c r="H35" s="43" t="e">
        <f>(E33*C33*C34+I33*G33*G34+M33*K33*K34)/N34</f>
        <v>#DIV/0!</v>
      </c>
      <c r="I35" s="96"/>
      <c r="J35" s="97"/>
      <c r="K35" s="33"/>
      <c r="L35" s="14"/>
      <c r="M35" s="14"/>
    </row>
    <row r="36" spans="1:15">
      <c r="A36" s="14"/>
      <c r="B36" s="18" t="s">
        <v>76</v>
      </c>
      <c r="C36" s="18" t="s">
        <v>77</v>
      </c>
      <c r="D36" s="18" t="s">
        <v>78</v>
      </c>
      <c r="E36" s="18" t="s">
        <v>79</v>
      </c>
      <c r="F36" s="18" t="s">
        <v>80</v>
      </c>
      <c r="G36" s="18" t="s">
        <v>81</v>
      </c>
      <c r="H36" s="18" t="s">
        <v>82</v>
      </c>
      <c r="I36" s="18" t="s">
        <v>83</v>
      </c>
      <c r="J36" s="18" t="s">
        <v>84</v>
      </c>
      <c r="K36" s="18" t="s">
        <v>85</v>
      </c>
      <c r="L36" s="18" t="s">
        <v>86</v>
      </c>
      <c r="M36" s="18" t="s">
        <v>87</v>
      </c>
      <c r="N36" s="56" t="s">
        <v>114</v>
      </c>
    </row>
    <row r="37" spans="1:15" ht="24">
      <c r="A37" s="22" t="s">
        <v>132</v>
      </c>
      <c r="B37" s="45" t="e">
        <f>B14/D35</f>
        <v>#DIV/0!</v>
      </c>
      <c r="C37" s="45" t="e">
        <f>C14/D35</f>
        <v>#DIV/0!</v>
      </c>
      <c r="D37" s="45" t="e">
        <f>D14/D35</f>
        <v>#DIV/0!</v>
      </c>
      <c r="E37" s="45" t="e">
        <f>E14/D35</f>
        <v>#DIV/0!</v>
      </c>
      <c r="F37" s="45" t="e">
        <f>F14/D35</f>
        <v>#DIV/0!</v>
      </c>
      <c r="G37" s="45" t="e">
        <f>G14/D35</f>
        <v>#DIV/0!</v>
      </c>
      <c r="H37" s="45" t="e">
        <f>H14/D35</f>
        <v>#DIV/0!</v>
      </c>
      <c r="I37" s="45" t="e">
        <f>I14/D35</f>
        <v>#DIV/0!</v>
      </c>
      <c r="J37" s="45" t="e">
        <f>J14/D35</f>
        <v>#DIV/0!</v>
      </c>
      <c r="K37" s="45" t="e">
        <f>K14/D35</f>
        <v>#DIV/0!</v>
      </c>
      <c r="L37" s="45" t="e">
        <f>L14/D35</f>
        <v>#DIV/0!</v>
      </c>
      <c r="M37" s="45" t="e">
        <f>M14/D35</f>
        <v>#DIV/0!</v>
      </c>
      <c r="N37" s="57" t="e">
        <f>SUM(B37:M37)</f>
        <v>#DIV/0!</v>
      </c>
    </row>
    <row r="38" spans="1:15" ht="24">
      <c r="A38" s="22" t="s">
        <v>133</v>
      </c>
      <c r="B38" s="45" t="e">
        <f>B18/H35</f>
        <v>#DIV/0!</v>
      </c>
      <c r="C38" s="45" t="e">
        <f>C18/H35</f>
        <v>#DIV/0!</v>
      </c>
      <c r="D38" s="45" t="e">
        <f>D18/H35</f>
        <v>#DIV/0!</v>
      </c>
      <c r="E38" s="45" t="e">
        <f>E18/H35</f>
        <v>#DIV/0!</v>
      </c>
      <c r="F38" s="45" t="e">
        <f>F18/H35</f>
        <v>#DIV/0!</v>
      </c>
      <c r="G38" s="45" t="e">
        <f>G18/H35</f>
        <v>#DIV/0!</v>
      </c>
      <c r="H38" s="45" t="e">
        <f>H18/H35</f>
        <v>#DIV/0!</v>
      </c>
      <c r="I38" s="45" t="e">
        <f>I18/H35</f>
        <v>#DIV/0!</v>
      </c>
      <c r="J38" s="45" t="e">
        <f>J18/H35</f>
        <v>#DIV/0!</v>
      </c>
      <c r="K38" s="45" t="e">
        <f>K18/H35</f>
        <v>#DIV/0!</v>
      </c>
      <c r="L38" s="45" t="e">
        <f>L18/H35</f>
        <v>#DIV/0!</v>
      </c>
      <c r="M38" s="45" t="e">
        <f>M18/H35</f>
        <v>#DIV/0!</v>
      </c>
      <c r="N38" s="57" t="e">
        <f>SUM(B38:M38)</f>
        <v>#DIV/0!</v>
      </c>
    </row>
    <row r="41" spans="1:15" ht="25.15" customHeight="1">
      <c r="A41" s="13" t="s">
        <v>73</v>
      </c>
      <c r="B41" s="70">
        <f>B2</f>
        <v>0</v>
      </c>
      <c r="C41" s="70"/>
      <c r="D41" s="70"/>
      <c r="E41" s="70"/>
      <c r="F41" s="70"/>
      <c r="G41" s="70"/>
      <c r="H41" s="70"/>
      <c r="I41" s="70"/>
      <c r="J41"/>
      <c r="K41"/>
      <c r="L41"/>
      <c r="M41"/>
      <c r="N41"/>
      <c r="O41"/>
    </row>
    <row r="42" spans="1:15" ht="14.25">
      <c r="A42" s="2" t="s">
        <v>129</v>
      </c>
      <c r="B42"/>
      <c r="C42"/>
      <c r="D42"/>
      <c r="E42"/>
      <c r="F42"/>
      <c r="G42"/>
      <c r="H42"/>
      <c r="I42" s="59"/>
      <c r="J42" s="59"/>
      <c r="K42" s="59"/>
      <c r="L42"/>
      <c r="M42"/>
      <c r="N42"/>
      <c r="O42"/>
    </row>
    <row r="43" spans="1:15">
      <c r="A43" s="1" t="s">
        <v>2</v>
      </c>
      <c r="B43" t="s">
        <v>0</v>
      </c>
      <c r="C43"/>
      <c r="D43"/>
      <c r="E43" t="s">
        <v>1</v>
      </c>
      <c r="F43"/>
      <c r="G43"/>
      <c r="H43"/>
      <c r="I43"/>
      <c r="J43"/>
      <c r="K43"/>
      <c r="L43"/>
      <c r="M43"/>
      <c r="N43" s="11" t="e">
        <f>N50-N57</f>
        <v>#DIV/0!</v>
      </c>
    </row>
    <row r="44" spans="1:15">
      <c r="A44" s="1"/>
      <c r="B44" t="s">
        <v>123</v>
      </c>
      <c r="C44"/>
      <c r="D44"/>
      <c r="E44"/>
      <c r="F44"/>
      <c r="G44"/>
      <c r="H44"/>
      <c r="I44"/>
      <c r="J44"/>
      <c r="K44"/>
      <c r="L44"/>
      <c r="M44"/>
      <c r="N44"/>
    </row>
    <row r="45" spans="1:15">
      <c r="A45" s="1" t="s">
        <v>124</v>
      </c>
      <c r="B45" t="s">
        <v>125</v>
      </c>
      <c r="C45"/>
      <c r="D45"/>
      <c r="E45" t="s">
        <v>1</v>
      </c>
      <c r="F45"/>
      <c r="G45"/>
      <c r="H45"/>
      <c r="I45"/>
      <c r="J45"/>
      <c r="K45"/>
      <c r="L45"/>
      <c r="M45"/>
      <c r="N45"/>
    </row>
    <row r="46" spans="1:15">
      <c r="A46" s="1" t="s">
        <v>126</v>
      </c>
      <c r="B46" t="s">
        <v>127</v>
      </c>
      <c r="C46"/>
      <c r="D46"/>
      <c r="E46" t="s">
        <v>1</v>
      </c>
      <c r="F46"/>
      <c r="G46"/>
      <c r="H46"/>
      <c r="I46"/>
      <c r="J46"/>
      <c r="K46"/>
      <c r="L46"/>
      <c r="M46"/>
      <c r="N46"/>
    </row>
    <row r="47" spans="1:15">
      <c r="A47"/>
      <c r="B47"/>
      <c r="C47"/>
      <c r="D47"/>
      <c r="E47"/>
      <c r="F47"/>
      <c r="G47"/>
      <c r="H47"/>
      <c r="I47"/>
      <c r="J47"/>
      <c r="K47"/>
      <c r="L47"/>
      <c r="M47"/>
      <c r="N47"/>
    </row>
    <row r="48" spans="1:15">
      <c r="A48"/>
      <c r="B48"/>
      <c r="C48"/>
      <c r="D48"/>
      <c r="E48"/>
      <c r="F48"/>
      <c r="G48"/>
      <c r="H48"/>
      <c r="I48"/>
      <c r="J48"/>
      <c r="K48"/>
      <c r="L48"/>
      <c r="M48"/>
      <c r="N48"/>
    </row>
    <row r="49" spans="1:15">
      <c r="A49" t="s">
        <v>3</v>
      </c>
      <c r="B49"/>
      <c r="C49"/>
      <c r="D49"/>
      <c r="E49"/>
      <c r="F49"/>
      <c r="G49"/>
      <c r="H49"/>
      <c r="I49"/>
      <c r="J49"/>
      <c r="K49"/>
      <c r="L49"/>
      <c r="M49"/>
      <c r="N49"/>
    </row>
    <row r="50" spans="1:15">
      <c r="A50"/>
      <c r="B50" t="s">
        <v>38</v>
      </c>
      <c r="C50"/>
      <c r="D50"/>
      <c r="E50" t="s">
        <v>1</v>
      </c>
      <c r="F50"/>
      <c r="G50"/>
      <c r="H50"/>
      <c r="I50"/>
      <c r="J50"/>
      <c r="K50"/>
      <c r="L50"/>
      <c r="M50"/>
      <c r="N50" s="11" t="e">
        <f>(N51+N52)*G53</f>
        <v>#DIV/0!</v>
      </c>
    </row>
    <row r="51" spans="1:15">
      <c r="A51" s="1" t="s">
        <v>39</v>
      </c>
      <c r="B51" t="s">
        <v>40</v>
      </c>
      <c r="C51"/>
      <c r="D51"/>
      <c r="E51"/>
      <c r="F51"/>
      <c r="G51" t="s">
        <v>10</v>
      </c>
      <c r="H51"/>
      <c r="I51"/>
      <c r="J51"/>
      <c r="K51"/>
      <c r="L51"/>
      <c r="M51"/>
      <c r="N51" s="61" t="e">
        <f>N27</f>
        <v>#DIV/0!</v>
      </c>
    </row>
    <row r="52" spans="1:15">
      <c r="A52" s="1" t="s">
        <v>44</v>
      </c>
      <c r="B52" t="s">
        <v>47</v>
      </c>
      <c r="C52"/>
      <c r="D52"/>
      <c r="E52"/>
      <c r="F52"/>
      <c r="G52" t="s">
        <v>10</v>
      </c>
      <c r="H52"/>
      <c r="I52"/>
      <c r="J52"/>
      <c r="K52"/>
      <c r="L52"/>
      <c r="M52"/>
      <c r="N52" s="61" t="e">
        <f>N28</f>
        <v>#DIV/0!</v>
      </c>
    </row>
    <row r="53" spans="1:15">
      <c r="A53" s="1" t="s">
        <v>12</v>
      </c>
      <c r="B53" t="s">
        <v>4</v>
      </c>
      <c r="C53"/>
      <c r="D53"/>
      <c r="E53" t="s">
        <v>5</v>
      </c>
      <c r="F53"/>
      <c r="G53" s="6"/>
      <c r="H53" s="1" t="s">
        <v>8</v>
      </c>
      <c r="I53" s="67"/>
      <c r="J53" s="68"/>
      <c r="K53" s="68"/>
      <c r="L53" s="69"/>
      <c r="M53" s="1"/>
      <c r="N53"/>
    </row>
    <row r="54" spans="1:15">
      <c r="A54"/>
      <c r="B54"/>
      <c r="C54"/>
      <c r="D54"/>
      <c r="E54"/>
      <c r="F54"/>
      <c r="G54"/>
      <c r="H54"/>
      <c r="I54"/>
      <c r="J54"/>
      <c r="K54"/>
      <c r="L54"/>
      <c r="M54"/>
      <c r="N54"/>
    </row>
    <row r="55" spans="1:15">
      <c r="A55"/>
      <c r="B55"/>
      <c r="C55"/>
      <c r="D55"/>
      <c r="E55"/>
      <c r="F55"/>
      <c r="G55"/>
      <c r="H55"/>
      <c r="I55"/>
      <c r="J55"/>
      <c r="K55"/>
      <c r="L55"/>
      <c r="M55"/>
      <c r="N55"/>
    </row>
    <row r="56" spans="1:15">
      <c r="A56" t="s">
        <v>6</v>
      </c>
      <c r="B56"/>
      <c r="C56"/>
      <c r="D56"/>
      <c r="E56"/>
      <c r="F56"/>
      <c r="G56"/>
      <c r="H56"/>
      <c r="I56"/>
      <c r="J56"/>
      <c r="K56"/>
      <c r="L56"/>
      <c r="M56"/>
      <c r="N56"/>
    </row>
    <row r="57" spans="1:15">
      <c r="A57"/>
      <c r="B57" t="s">
        <v>51</v>
      </c>
      <c r="C57"/>
      <c r="D57"/>
      <c r="E57" t="s">
        <v>1</v>
      </c>
      <c r="F57"/>
      <c r="G57"/>
      <c r="H57"/>
      <c r="I57"/>
      <c r="J57"/>
      <c r="K57"/>
      <c r="L57"/>
      <c r="M57"/>
      <c r="N57" s="11" t="e">
        <f>(N58+N59)*G60</f>
        <v>#DIV/0!</v>
      </c>
    </row>
    <row r="58" spans="1:15">
      <c r="A58" s="1" t="s">
        <v>56</v>
      </c>
      <c r="B58" t="s">
        <v>54</v>
      </c>
      <c r="C58"/>
      <c r="D58"/>
      <c r="E58"/>
      <c r="F58"/>
      <c r="G58" t="s">
        <v>10</v>
      </c>
      <c r="H58"/>
      <c r="I58"/>
      <c r="J58"/>
      <c r="K58"/>
      <c r="L58"/>
      <c r="M58"/>
      <c r="N58" s="61" t="e">
        <f>N37</f>
        <v>#DIV/0!</v>
      </c>
    </row>
    <row r="59" spans="1:15">
      <c r="A59" s="1" t="s">
        <v>60</v>
      </c>
      <c r="B59" t="s">
        <v>53</v>
      </c>
      <c r="C59"/>
      <c r="D59"/>
      <c r="E59"/>
      <c r="F59"/>
      <c r="G59" t="s">
        <v>10</v>
      </c>
      <c r="H59"/>
      <c r="I59"/>
      <c r="J59"/>
      <c r="K59"/>
      <c r="L59"/>
      <c r="M59"/>
      <c r="N59" s="61" t="e">
        <f>N38</f>
        <v>#DIV/0!</v>
      </c>
    </row>
    <row r="60" spans="1:15">
      <c r="A60" s="1" t="s">
        <v>12</v>
      </c>
      <c r="B60" t="s">
        <v>4</v>
      </c>
      <c r="C60"/>
      <c r="D60"/>
      <c r="E60" t="s">
        <v>5</v>
      </c>
      <c r="F60"/>
      <c r="G60" s="6"/>
      <c r="H60" s="1" t="s">
        <v>8</v>
      </c>
      <c r="I60" s="67"/>
      <c r="J60" s="68"/>
      <c r="K60" s="68"/>
      <c r="L60" s="69"/>
      <c r="M60" s="1"/>
      <c r="N60" s="60"/>
      <c r="O60"/>
    </row>
    <row r="61" spans="1:15">
      <c r="A61"/>
      <c r="B61"/>
      <c r="C61"/>
      <c r="D61"/>
      <c r="E61"/>
      <c r="F61"/>
      <c r="G61"/>
      <c r="H61"/>
      <c r="I61"/>
      <c r="J61"/>
      <c r="K61"/>
      <c r="L61"/>
      <c r="M61"/>
      <c r="N61"/>
      <c r="O61"/>
    </row>
    <row r="62" spans="1:15">
      <c r="A62"/>
      <c r="B62"/>
      <c r="C62"/>
      <c r="D62"/>
      <c r="E62"/>
      <c r="F62"/>
      <c r="G62"/>
      <c r="H62"/>
      <c r="I62"/>
      <c r="J62"/>
      <c r="K62"/>
      <c r="L62"/>
      <c r="M62"/>
      <c r="N62"/>
      <c r="O62"/>
    </row>
    <row r="63" spans="1:15">
      <c r="A63" s="3"/>
      <c r="B63"/>
      <c r="C63"/>
      <c r="D63"/>
      <c r="E63"/>
      <c r="F63"/>
      <c r="G63"/>
      <c r="H63"/>
      <c r="I63"/>
      <c r="J63"/>
      <c r="K63"/>
      <c r="L63"/>
      <c r="M63"/>
      <c r="N63"/>
      <c r="O63"/>
    </row>
    <row r="64" spans="1:15">
      <c r="A64"/>
      <c r="B64"/>
      <c r="C64"/>
      <c r="D64"/>
      <c r="E64"/>
      <c r="F64"/>
      <c r="G64"/>
      <c r="H64"/>
      <c r="I64"/>
      <c r="J64"/>
      <c r="K64"/>
      <c r="L64"/>
      <c r="M64"/>
      <c r="N64"/>
      <c r="O64"/>
    </row>
    <row r="65" spans="1:15">
      <c r="A65"/>
      <c r="B65"/>
      <c r="C65"/>
      <c r="D65"/>
      <c r="E65"/>
      <c r="F65"/>
      <c r="G65"/>
      <c r="H65"/>
      <c r="I65"/>
      <c r="J65"/>
      <c r="K65"/>
      <c r="L65"/>
      <c r="M65"/>
      <c r="N65"/>
      <c r="O65"/>
    </row>
    <row r="66" spans="1:15">
      <c r="A66"/>
      <c r="B66"/>
      <c r="C66"/>
      <c r="D66"/>
      <c r="E66"/>
      <c r="F66"/>
      <c r="G66"/>
      <c r="H66"/>
      <c r="I66"/>
      <c r="J66"/>
      <c r="K66"/>
      <c r="L66"/>
      <c r="M66"/>
      <c r="N66"/>
      <c r="O66"/>
    </row>
    <row r="67" spans="1:15">
      <c r="A67"/>
      <c r="B67"/>
      <c r="C67"/>
      <c r="D67"/>
      <c r="E67"/>
      <c r="F67"/>
      <c r="G67"/>
      <c r="H67"/>
      <c r="I67"/>
      <c r="J67"/>
      <c r="K67"/>
      <c r="L67"/>
      <c r="M67"/>
      <c r="N67"/>
      <c r="O67"/>
    </row>
    <row r="68" spans="1:15">
      <c r="A68"/>
      <c r="B68"/>
      <c r="C68"/>
      <c r="D68"/>
      <c r="E68"/>
      <c r="F68"/>
      <c r="G68"/>
      <c r="H68"/>
      <c r="I68"/>
      <c r="J68"/>
      <c r="K68"/>
      <c r="L68"/>
      <c r="M68"/>
      <c r="N68"/>
      <c r="O68"/>
    </row>
    <row r="69" spans="1:15">
      <c r="A69"/>
      <c r="B69"/>
      <c r="C69"/>
      <c r="D69"/>
      <c r="E69"/>
      <c r="F69"/>
      <c r="G69"/>
      <c r="H69"/>
      <c r="I69"/>
      <c r="J69"/>
      <c r="K69"/>
      <c r="L69"/>
      <c r="M69"/>
      <c r="N69"/>
      <c r="O69"/>
    </row>
    <row r="70" spans="1:15">
      <c r="A70"/>
      <c r="B70"/>
      <c r="C70"/>
      <c r="D70"/>
      <c r="E70"/>
      <c r="F70"/>
      <c r="G70"/>
      <c r="H70"/>
      <c r="I70"/>
      <c r="J70"/>
      <c r="K70"/>
      <c r="L70"/>
      <c r="M70"/>
      <c r="N70"/>
      <c r="O70"/>
    </row>
    <row r="71" spans="1:15">
      <c r="A71"/>
      <c r="B71"/>
      <c r="C71"/>
      <c r="D71"/>
      <c r="E71"/>
      <c r="F71"/>
      <c r="G71"/>
      <c r="H71"/>
      <c r="I71"/>
      <c r="J71"/>
      <c r="K71"/>
      <c r="L71"/>
      <c r="M71"/>
      <c r="N71"/>
      <c r="O71"/>
    </row>
    <row r="72" spans="1:15">
      <c r="A72"/>
      <c r="B72"/>
      <c r="C72"/>
      <c r="D72"/>
      <c r="E72"/>
      <c r="F72"/>
      <c r="G72"/>
      <c r="H72"/>
      <c r="I72"/>
      <c r="J72"/>
      <c r="K72"/>
      <c r="L72"/>
      <c r="M72"/>
      <c r="N72"/>
      <c r="O72"/>
    </row>
    <row r="73" spans="1:15">
      <c r="A73"/>
      <c r="B73"/>
      <c r="C73"/>
      <c r="D73"/>
      <c r="E73"/>
      <c r="F73"/>
      <c r="G73"/>
      <c r="H73"/>
      <c r="I73"/>
      <c r="J73"/>
      <c r="K73"/>
      <c r="L73"/>
      <c r="M73"/>
      <c r="N73"/>
      <c r="O73"/>
    </row>
    <row r="74" spans="1:15">
      <c r="A74"/>
      <c r="B74"/>
      <c r="C74"/>
      <c r="D74"/>
      <c r="E74"/>
      <c r="F74"/>
      <c r="G74"/>
      <c r="H74"/>
      <c r="I74"/>
      <c r="J74"/>
      <c r="K74"/>
      <c r="L74"/>
      <c r="M74"/>
      <c r="N74"/>
      <c r="O74"/>
    </row>
    <row r="75" spans="1:15">
      <c r="A75"/>
      <c r="B75"/>
      <c r="C75"/>
      <c r="D75"/>
      <c r="E75"/>
      <c r="F75"/>
      <c r="G75"/>
      <c r="H75"/>
      <c r="I75"/>
      <c r="J75"/>
      <c r="K75"/>
      <c r="L75"/>
      <c r="M75"/>
      <c r="N75"/>
      <c r="O75"/>
    </row>
    <row r="76" spans="1:15">
      <c r="A76"/>
      <c r="B76"/>
      <c r="C76"/>
      <c r="D76"/>
      <c r="E76"/>
      <c r="F76"/>
      <c r="G76"/>
      <c r="H76"/>
      <c r="I76"/>
      <c r="J76"/>
      <c r="K76"/>
      <c r="L76"/>
      <c r="M76"/>
      <c r="N76"/>
      <c r="O76"/>
    </row>
  </sheetData>
  <mergeCells count="24">
    <mergeCell ref="B41:I41"/>
    <mergeCell ref="I53:L53"/>
    <mergeCell ref="I60:L60"/>
    <mergeCell ref="A31:A34"/>
    <mergeCell ref="C31:E31"/>
    <mergeCell ref="G31:I31"/>
    <mergeCell ref="K31:M31"/>
    <mergeCell ref="B35:C35"/>
    <mergeCell ref="F35:G35"/>
    <mergeCell ref="I35:J35"/>
    <mergeCell ref="A21:A24"/>
    <mergeCell ref="C21:E21"/>
    <mergeCell ref="G21:I21"/>
    <mergeCell ref="K21:M21"/>
    <mergeCell ref="B25:C25"/>
    <mergeCell ref="F25:G25"/>
    <mergeCell ref="I25:J25"/>
    <mergeCell ref="B2:I2"/>
    <mergeCell ref="J2:M6"/>
    <mergeCell ref="A3:A5"/>
    <mergeCell ref="C3:I3"/>
    <mergeCell ref="C4:E4"/>
    <mergeCell ref="G4:I4"/>
    <mergeCell ref="B6:I6"/>
  </mergeCells>
  <phoneticPr fontId="1"/>
  <pageMargins left="0.25" right="0.25" top="0.75" bottom="0.75" header="0.3" footer="0.3"/>
  <pageSetup paperSize="9" scale="93" orientation="landscape" r:id="rId1"/>
  <headerFooter>
    <oddHeader>&amp;LH30-32 JCM設備補助CO2排出削減量計算（ヒートポンプエアコン）</oddHeader>
    <oddFooter>&amp;C&amp;P/&amp;N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0" ma:contentTypeDescription="新しいドキュメントを作成します。" ma:contentTypeScope="" ma:versionID="c3afa8cb4a23f1f23b73afe8704676e3">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fbca341d253ff8d4174c3be3e9fd613"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94F84F-F9B0-4DBF-B76C-5484AF6D0642}"/>
</file>

<file path=customXml/itemProps2.xml><?xml version="1.0" encoding="utf-8"?>
<ds:datastoreItem xmlns:ds="http://schemas.openxmlformats.org/officeDocument/2006/customXml" ds:itemID="{DD5BCFC7-71AD-4164-9BDA-7A0111AFEE21}"/>
</file>

<file path=customXml/itemProps3.xml><?xml version="1.0" encoding="utf-8"?>
<ds:datastoreItem xmlns:ds="http://schemas.openxmlformats.org/officeDocument/2006/customXml" ds:itemID="{AB2B93B4-A3D5-410D-91A1-5C30653D87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エアコンCO2(概略版）</vt:lpstr>
      <vt:lpstr>エアコンCO2＆冷暖房負荷 (記入例) </vt:lpstr>
      <vt:lpstr>エアコンCO2＆冷暖房負荷 (提出用)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2018-03-23T06:06:51Z</cp:lastPrinted>
  <dcterms:created xsi:type="dcterms:W3CDTF">2014-05-19T08:27:13Z</dcterms:created>
  <dcterms:modified xsi:type="dcterms:W3CDTF">2018-03-23T06:06:55Z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