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2" tabRatio="699" activeTab="0"/>
  </bookViews>
  <sheets>
    <sheet name="省エネ" sheetId="1" r:id="rId1"/>
    <sheet name="更新履歴" sheetId="2" r:id="rId2"/>
  </sheets>
  <externalReferences>
    <externalReference r:id="rId5"/>
  </externalReferences>
  <definedNames>
    <definedName name="_xlfn.IFERROR" hidden="1">#NAME?</definedName>
    <definedName name="_xlnm.Print_Area" localSheetId="0">'省エネ'!$B$2:$M$90</definedName>
    <definedName name="燃料種" localSheetId="1">#REF!</definedName>
    <definedName name="燃料種">#REF!</definedName>
  </definedNames>
  <calcPr fullCalcOnLoad="1"/>
</workbook>
</file>

<file path=xl/sharedStrings.xml><?xml version="1.0" encoding="utf-8"?>
<sst xmlns="http://schemas.openxmlformats.org/spreadsheetml/2006/main" count="184" uniqueCount="139">
  <si>
    <t>エネルギー
種別</t>
  </si>
  <si>
    <t>商用電力</t>
  </si>
  <si>
    <t>kgCO2/kWh</t>
  </si>
  <si>
    <t>都市ガス</t>
  </si>
  <si>
    <r>
      <t>kgCO2/Nm</t>
    </r>
    <r>
      <rPr>
        <vertAlign val="superscript"/>
        <sz val="11"/>
        <color indexed="8"/>
        <rFont val="ＭＳ Ｐゴシック"/>
        <family val="3"/>
      </rPr>
      <t>3</t>
    </r>
  </si>
  <si>
    <t>一般炭</t>
  </si>
  <si>
    <t>kgCO2/kg</t>
  </si>
  <si>
    <t>LNG</t>
  </si>
  <si>
    <t>灯油</t>
  </si>
  <si>
    <t>kgCO2/L</t>
  </si>
  <si>
    <t>A重油</t>
  </si>
  <si>
    <t>C重油</t>
  </si>
  <si>
    <t>ガソリン</t>
  </si>
  <si>
    <t>軽油</t>
  </si>
  <si>
    <t>ジェット燃料</t>
  </si>
  <si>
    <t>導入後</t>
  </si>
  <si>
    <t>導入前</t>
  </si>
  <si>
    <t>単　位</t>
  </si>
  <si>
    <t>年間エネルギー消費量</t>
  </si>
  <si>
    <t>事業者名</t>
  </si>
  <si>
    <t>〒</t>
  </si>
  <si>
    <t>事業による導入量</t>
  </si>
  <si>
    <t>導入量</t>
  </si>
  <si>
    <t>単位</t>
  </si>
  <si>
    <t>法定耐用年数</t>
  </si>
  <si>
    <t>年間CO2削減量</t>
  </si>
  <si>
    <t>結果（CO2削減効果）</t>
  </si>
  <si>
    <t>[tCO2]</t>
  </si>
  <si>
    <t>［年］</t>
  </si>
  <si>
    <t>その他1</t>
  </si>
  <si>
    <t>その他2</t>
  </si>
  <si>
    <t>白熱電球（210W）</t>
  </si>
  <si>
    <t>LED照明（200W相当）</t>
  </si>
  <si>
    <t>100-8975</t>
  </si>
  <si>
    <t>○×工業株式会社</t>
  </si>
  <si>
    <t>設置場所</t>
  </si>
  <si>
    <t>千葉県</t>
  </si>
  <si>
    <t>○×市</t>
  </si>
  <si>
    <t>△○町1-1</t>
  </si>
  <si>
    <t>水素</t>
  </si>
  <si>
    <t>稼働負荷・活動量</t>
  </si>
  <si>
    <t>区分</t>
  </si>
  <si>
    <t>導入する機器・システムおよび、その比較対象とする従来の機器・システムの名称を記載してください。
※ 施設の新設、または機器・システムの入れ替えではない場合は、記載する必要ありません。機器・システムが複数ある場合は、計算ファイルを複数に分けてください。</t>
  </si>
  <si>
    <t>選択してください</t>
  </si>
  <si>
    <r>
      <rPr>
        <b/>
        <sz val="11"/>
        <color indexed="9"/>
        <rFont val="ＭＳ Ｐゴシック"/>
        <family val="3"/>
      </rPr>
      <t>従来</t>
    </r>
    <r>
      <rPr>
        <sz val="11"/>
        <color indexed="9"/>
        <rFont val="ＭＳ Ｐゴシック"/>
        <family val="3"/>
      </rPr>
      <t>機器・
システム名称</t>
    </r>
  </si>
  <si>
    <r>
      <rPr>
        <b/>
        <sz val="11"/>
        <color indexed="9"/>
        <rFont val="ＭＳ Ｐゴシック"/>
        <family val="3"/>
      </rPr>
      <t>導入する</t>
    </r>
    <r>
      <rPr>
        <sz val="11"/>
        <color indexed="9"/>
        <rFont val="ＭＳ Ｐゴシック"/>
        <family val="3"/>
      </rPr>
      <t>機器
・システム名称</t>
    </r>
  </si>
  <si>
    <t>kgCO2/■</t>
  </si>
  <si>
    <t>kgCO2/●</t>
  </si>
  <si>
    <t>性能</t>
  </si>
  <si>
    <t>【設定根拠】</t>
  </si>
  <si>
    <t>kgCO2/年</t>
  </si>
  <si>
    <r>
      <rPr>
        <sz val="11"/>
        <color indexed="8"/>
        <rFont val="ＭＳ Ｐゴシック"/>
        <family val="3"/>
      </rPr>
      <t>灯</t>
    </r>
  </si>
  <si>
    <r>
      <rPr>
        <sz val="11"/>
        <color indexed="8"/>
        <rFont val="ＭＳ Ｐゴシック"/>
        <family val="3"/>
      </rPr>
      <t>面</t>
    </r>
  </si>
  <si>
    <t>kW</t>
  </si>
  <si>
    <t>kWh</t>
  </si>
  <si>
    <t>台</t>
  </si>
  <si>
    <t>式</t>
  </si>
  <si>
    <t>㎡</t>
  </si>
  <si>
    <t>kVA</t>
  </si>
  <si>
    <t>選択してください</t>
  </si>
  <si>
    <t>その他の場合</t>
  </si>
  <si>
    <t>個</t>
  </si>
  <si>
    <t>その他</t>
  </si>
  <si>
    <t>記入してください（その他の場合）</t>
  </si>
  <si>
    <t>kWh/年</t>
  </si>
  <si>
    <t>N㎥/年</t>
  </si>
  <si>
    <t>L/年</t>
  </si>
  <si>
    <t>施設の新設、または設備の入れ替えではない場合は「新設」、機器・システムの入れ替えの場合は「入れ替え」を選択してください。</t>
  </si>
  <si>
    <t>kgCO2/N㎥</t>
  </si>
  <si>
    <t>●/年</t>
  </si>
  <si>
    <t>■/年</t>
  </si>
  <si>
    <t>N㎥/年</t>
  </si>
  <si>
    <t>＝</t>
  </si>
  <si>
    <t>kg/年</t>
  </si>
  <si>
    <t>kg/年</t>
  </si>
  <si>
    <t>事務局確認用</t>
  </si>
  <si>
    <t>LPG（重量ベース）</t>
  </si>
  <si>
    <t>LPG（体積ベース）</t>
  </si>
  <si>
    <t>稼働負荷・活動量の設定根拠</t>
  </si>
  <si>
    <t>導入前後における機器・システムの業務負荷・活動量（稼働時間、稼働率等）と設定根拠を記載してください。</t>
  </si>
  <si>
    <t>例1）3種類の照明を導入。①58W、②62W、③30W
例2）導入した空調の性能はすべて同じでCOPが3.0。</t>
  </si>
  <si>
    <t>従来
設備</t>
  </si>
  <si>
    <t>エネルギー消費量の
算出方法</t>
  </si>
  <si>
    <t>導入
設備</t>
  </si>
  <si>
    <t>例1）3種類の白熱電球を使用。①88W、②100W、③60W
例2）COP=1.5の空調を使用。</t>
  </si>
  <si>
    <t>導入後の機器・システムの性能とエネルギー消費量の設定根拠を記載してください。</t>
  </si>
  <si>
    <t xml:space="preserve">従来の機器・システムの性能とエネルギー消費量の設定根拠・引用元を記載してください。「エネルギー消費量の算出方法」において、「従来設備・施設の実測データ」を選択した場合、「エネルギー消費量の設定根拠・引用元」を記載する必要はありません。
</t>
  </si>
  <si>
    <t>性能値の
設定根拠・引用元</t>
  </si>
  <si>
    <t>従来のエネルギー消費量の算出方法</t>
  </si>
  <si>
    <t>例1）○×会社のカタログより
例2）○△協会のホームページより</t>
  </si>
  <si>
    <t>例1）○◇会社のカタログより
例2）○×会社のカタログより</t>
  </si>
  <si>
    <t>例1）点灯時間が4000h/年
例2）空調負荷○○MJ</t>
  </si>
  <si>
    <t>例1）「○○データ」の実測値より引用
例2）宿泊客数10,000人/年</t>
  </si>
  <si>
    <r>
      <t>kgCO2/m</t>
    </r>
    <r>
      <rPr>
        <vertAlign val="superscript"/>
        <sz val="11"/>
        <color indexed="8"/>
        <rFont val="ＭＳ Ｐゴシック"/>
        <family val="3"/>
      </rPr>
      <t>3</t>
    </r>
  </si>
  <si>
    <r>
      <t>m</t>
    </r>
    <r>
      <rPr>
        <vertAlign val="superscript"/>
        <sz val="11"/>
        <color indexed="8"/>
        <rFont val="ＭＳ Ｐゴシック"/>
        <family val="3"/>
      </rPr>
      <t>3</t>
    </r>
    <r>
      <rPr>
        <sz val="11"/>
        <color theme="1"/>
        <rFont val="Calibri"/>
        <family val="3"/>
      </rPr>
      <t>/年</t>
    </r>
  </si>
  <si>
    <t>導入前の年間エネルギー消費量の算出方法を「従来設備・施設の実測データ」、「従来設備・施設の性能より推計」、「仮想設備（現在の平均的な販売設備）の性能より推計」より選択してください。なお、 施設全体の電力量から按分している場合、「従来設備・施設の実測データ」を選択してください。</t>
  </si>
  <si>
    <t>補助対象となる機器・システムの「導入量」を記入し、横のセルに「単位」をプルダウンから選択してください。単位の回答は選択式となっていますが、選択項目に適切な単位がない場合、「その他」を選択し、右側の入力欄に手入力で単位を記入してください。</t>
  </si>
  <si>
    <t>事業開始後の年間エネルギー消費量を記載してください。</t>
  </si>
  <si>
    <t>国税庁が発表している耐用年数表を参考にして、法定耐用年数を整数で記入してください。不明である場合は、想定使用年数を記入し、右の選択肢において「想定使用年数を記入」を選択してください。</t>
  </si>
  <si>
    <t>事業開始前のベースラインとなる年間エネルギー消費量を記載してください。</t>
  </si>
  <si>
    <t>累計CO2削減量</t>
  </si>
  <si>
    <t>[kgCO2/年]</t>
  </si>
  <si>
    <t>[tCO2/年]</t>
  </si>
  <si>
    <t>[kgCO2]</t>
  </si>
  <si>
    <t>所定のエネルギー種別以外のエネルギーを使用する場合は、その他の項目にエネルギー種の名称を記載し、導入前後の年間エネルギー消費量と排出係数を記入してください。水素については、初期値は0としていますが、可能な範囲でライフサイクルでの排出係数を記入してください。</t>
  </si>
  <si>
    <t>G.省エネ設備</t>
  </si>
  <si>
    <t>地球温暖化対策事業効果算定ガイドブック　補助事業申請者向けハード対策事業計算ファイル</t>
  </si>
  <si>
    <t>入力する数値に関しては、必要に応じて計算ファイル内で表示されている小数点の位まで入力することとし、それ以下の小数点については四捨五入することとする。</t>
  </si>
  <si>
    <t>マニュアルにおいて、「必要に応じて変更する」旨の記載があったが、編集不可能となっていたため。</t>
  </si>
  <si>
    <t>編集可能セルに変更</t>
  </si>
  <si>
    <t>理由</t>
  </si>
  <si>
    <t>更新内容</t>
  </si>
  <si>
    <t>箇所</t>
  </si>
  <si>
    <t>日付</t>
  </si>
  <si>
    <t>F54</t>
  </si>
  <si>
    <t>F55</t>
  </si>
  <si>
    <t>H54</t>
  </si>
  <si>
    <t>H55</t>
  </si>
  <si>
    <t>更新履歴</t>
  </si>
  <si>
    <t>全数式</t>
  </si>
  <si>
    <t>数式における参照方法を全て絶対参照に変更</t>
  </si>
  <si>
    <t>verを変更する際に、参照元がずれる可能性を防ぐため。</t>
  </si>
  <si>
    <t>単位導入量当たりのCO2削減量（CO2削減量原単位）</t>
  </si>
  <si>
    <t>B34</t>
  </si>
  <si>
    <t>導入量当たりのCO2削減量（CO2削減原単位）
→単位導入量当たりのCO2削減量（CO2削減量原単位）</t>
  </si>
  <si>
    <t>G41:G52</t>
  </si>
  <si>
    <t>B56</t>
  </si>
  <si>
    <t>削減原単位→削減量原単位</t>
  </si>
  <si>
    <t>CO2排出係数</t>
  </si>
  <si>
    <t>G39:H40</t>
  </si>
  <si>
    <t>排出係数→CO2排出係数</t>
  </si>
  <si>
    <t>年間CO2削減量原単位</t>
  </si>
  <si>
    <t>年間CO2削減原単位→年間CO2削減量原単位</t>
  </si>
  <si>
    <t>K39:M40</t>
  </si>
  <si>
    <t>L/年</t>
  </si>
  <si>
    <t>法定耐用年数を記入</t>
  </si>
  <si>
    <t>選択してください</t>
  </si>
  <si>
    <t>単位を誤認識する可能性を防ぐため。（GEC変更）</t>
  </si>
  <si>
    <t>他国に対応するため。（GEC変更）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</si>
</sst>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 numFmtId="179" formatCode="0.000_);[Red]\(0.000\)"/>
    <numFmt numFmtId="180" formatCode="#,##0.00_ ;[Red]\-#,##0.00\ "/>
    <numFmt numFmtId="181" formatCode="#,##0_);[Red]\(#,##0\)"/>
    <numFmt numFmtId="182" formatCode="#,##0.00_);[Red]\(#,##0.00\)"/>
    <numFmt numFmtId="183" formatCode="#,##0.0_);[Red]\(#,##0.0\)"/>
    <numFmt numFmtId="184" formatCode="#,##0.0_ "/>
    <numFmt numFmtId="185" formatCode="#,##0.0_ ;[Red]\-#,##0.0\ "/>
    <numFmt numFmtId="186" formatCode="0_);[Red]\(0\)"/>
    <numFmt numFmtId="187" formatCode="0_ ;[Red]\-0\ "/>
  </numFmts>
  <fonts count="58">
    <font>
      <sz val="11"/>
      <color theme="1"/>
      <name val="Calibri"/>
      <family val="3"/>
    </font>
    <font>
      <sz val="11"/>
      <color indexed="8"/>
      <name val="ＭＳ Ｐゴシック"/>
      <family val="3"/>
    </font>
    <font>
      <sz val="6"/>
      <name val="ＭＳ Ｐゴシック"/>
      <family val="3"/>
    </font>
    <font>
      <vertAlign val="superscript"/>
      <sz val="11"/>
      <color indexed="8"/>
      <name val="ＭＳ Ｐゴシック"/>
      <family val="3"/>
    </font>
    <font>
      <sz val="10"/>
      <name val="ＭＳ Ｐゴシック"/>
      <family val="3"/>
    </font>
    <font>
      <b/>
      <sz val="11"/>
      <color indexed="9"/>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55"/>
      <name val="ＭＳ Ｐゴシック"/>
      <family val="3"/>
    </font>
    <font>
      <sz val="10"/>
      <color indexed="55"/>
      <name val="ＭＳ Ｐゴシック"/>
      <family val="3"/>
    </font>
    <font>
      <sz val="11"/>
      <name val="ＭＳ Ｐゴシック"/>
      <family val="3"/>
    </font>
    <font>
      <b/>
      <sz val="14"/>
      <color indexed="8"/>
      <name val="ＭＳ Ｐゴシック"/>
      <family val="3"/>
    </font>
    <font>
      <sz val="22"/>
      <color indexed="8"/>
      <name val="ＭＳ Ｐゴシック"/>
      <family val="3"/>
    </font>
    <font>
      <b/>
      <sz val="12"/>
      <color indexed="9"/>
      <name val="ＭＳ Ｐゴシック"/>
      <family val="3"/>
    </font>
    <font>
      <b/>
      <sz val="18"/>
      <color indexed="30"/>
      <name val="ＭＳ Ｐゴシック"/>
      <family val="3"/>
    </font>
    <font>
      <sz val="14"/>
      <color indexed="3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8C8C8C"/>
      <name val="Calibri"/>
      <family val="3"/>
    </font>
    <font>
      <sz val="11"/>
      <color theme="1"/>
      <name val="ＭＳ Ｐゴシック"/>
      <family val="3"/>
    </font>
    <font>
      <sz val="10"/>
      <color rgb="FF8C8C8C"/>
      <name val="Calibri"/>
      <family val="3"/>
    </font>
    <font>
      <sz val="11"/>
      <name val="Calibri"/>
      <family val="3"/>
    </font>
    <font>
      <b/>
      <sz val="12"/>
      <color theme="0"/>
      <name val="Calibri"/>
      <family val="3"/>
    </font>
    <font>
      <b/>
      <sz val="18"/>
      <color rgb="FF0027BC"/>
      <name val="Calibri"/>
      <family val="3"/>
    </font>
    <font>
      <b/>
      <sz val="14"/>
      <color theme="1"/>
      <name val="Calibri"/>
      <family val="3"/>
    </font>
    <font>
      <sz val="22"/>
      <color theme="1"/>
      <name val="Calibri"/>
      <family val="3"/>
    </font>
    <font>
      <sz val="14"/>
      <color rgb="FF0027BC"/>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AFAFA"/>
        <bgColor indexed="64"/>
      </patternFill>
    </fill>
    <fill>
      <patternFill patternType="solid">
        <fgColor theme="0" tint="-0.4999699890613556"/>
        <bgColor indexed="64"/>
      </patternFill>
    </fill>
    <fill>
      <patternFill patternType="solid">
        <fgColor theme="0"/>
        <bgColor indexed="64"/>
      </patternFill>
    </fill>
    <fill>
      <patternFill patternType="solid">
        <fgColor theme="2"/>
        <bgColor indexed="64"/>
      </patternFill>
    </fill>
    <fill>
      <patternFill patternType="solid">
        <fgColor rgb="FF8C8C8C"/>
        <bgColor indexed="64"/>
      </patternFill>
    </fill>
    <fill>
      <patternFill patternType="solid">
        <fgColor rgb="FF009999"/>
        <bgColor indexed="64"/>
      </patternFill>
    </fill>
    <fill>
      <patternFill patternType="solid">
        <fgColor rgb="FF00A1D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rgb="FF8C8C8C"/>
      </right>
      <top style="thin">
        <color rgb="FF8C8C8C"/>
      </top>
      <bottom style="thin">
        <color rgb="FF8C8C8C"/>
      </bottom>
    </border>
    <border>
      <left style="medium">
        <color rgb="FF0027BC"/>
      </left>
      <right style="thin">
        <color rgb="FF8C8C8C"/>
      </right>
      <top style="thin">
        <color rgb="FF8C8C8C"/>
      </top>
      <bottom style="thin">
        <color rgb="FF8C8C8C"/>
      </bottom>
    </border>
    <border>
      <left/>
      <right/>
      <top style="thin">
        <color rgb="FF8C8C8C"/>
      </top>
      <bottom/>
    </border>
    <border>
      <left/>
      <right/>
      <top style="medium">
        <color rgb="FF0027BC"/>
      </top>
      <bottom/>
    </border>
    <border>
      <left/>
      <right/>
      <top style="thin">
        <color rgb="FF72C7E7"/>
      </top>
      <bottom/>
    </border>
    <border>
      <left style="thin">
        <color theme="0"/>
      </left>
      <right style="thin">
        <color theme="0"/>
      </right>
      <top style="thin">
        <color theme="0"/>
      </top>
      <bottom/>
    </border>
    <border>
      <left style="thin">
        <color theme="0"/>
      </left>
      <right style="thin">
        <color theme="0"/>
      </right>
      <top style="thin">
        <color theme="0"/>
      </top>
      <bottom style="thin">
        <color rgb="FF8C8C8C"/>
      </bottom>
    </border>
    <border>
      <left style="thin">
        <color rgb="FF8C8C8C"/>
      </left>
      <right style="thin">
        <color rgb="FF8C8C8C"/>
      </right>
      <top style="thin">
        <color rgb="FF8C8C8C"/>
      </top>
      <bottom style="thin">
        <color rgb="FF8C8C8C"/>
      </bottom>
    </border>
    <border>
      <left style="medium">
        <color rgb="FF0027BC"/>
      </left>
      <right/>
      <top style="medium">
        <color rgb="FF0027BC"/>
      </top>
      <bottom/>
    </border>
    <border>
      <left/>
      <right style="medium">
        <color rgb="FF0027BC"/>
      </right>
      <top style="medium">
        <color rgb="FF0027BC"/>
      </top>
      <bottom/>
    </border>
    <border>
      <left style="medium">
        <color rgb="FF0027BC"/>
      </left>
      <right style="medium">
        <color rgb="FF0027BC"/>
      </right>
      <top style="medium">
        <color rgb="FF0027BC"/>
      </top>
      <bottom style="thin">
        <color rgb="FF8C8C8C"/>
      </bottom>
    </border>
    <border>
      <left style="medium">
        <color rgb="FF0027BC"/>
      </left>
      <right style="medium">
        <color rgb="FF0027BC"/>
      </right>
      <top style="thin">
        <color rgb="FF8C8C8C"/>
      </top>
      <bottom style="thin">
        <color rgb="FF8C8C8C"/>
      </bottom>
    </border>
    <border>
      <left style="medium">
        <color rgb="FF0027BC"/>
      </left>
      <right style="medium">
        <color rgb="FF0027BC"/>
      </right>
      <top style="thin">
        <color rgb="FF8C8C8C"/>
      </top>
      <bottom style="medium">
        <color rgb="FF0027BC"/>
      </bottom>
    </border>
    <border>
      <left style="medium">
        <color rgb="FF0027BC"/>
      </left>
      <right style="medium">
        <color rgb="FF0027BC"/>
      </right>
      <top style="medium">
        <color rgb="FF0027BC"/>
      </top>
      <bottom style="medium">
        <color rgb="FF0027BC"/>
      </bottom>
    </border>
    <border>
      <left style="medium">
        <color rgb="FF0027BC"/>
      </left>
      <right style="medium">
        <color rgb="FF0027BC"/>
      </right>
      <top/>
      <bottom style="medium">
        <color rgb="FF0027BC"/>
      </bottom>
    </border>
    <border>
      <left/>
      <right style="thin">
        <color rgb="FF8C8C8C"/>
      </right>
      <top style="thin">
        <color rgb="FF8C8C8C"/>
      </top>
      <bottom>
        <color indexed="63"/>
      </bottom>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right style="thin"/>
      <top style="thin"/>
      <bottom style="thin"/>
    </border>
    <border>
      <left/>
      <right/>
      <top style="thin">
        <color rgb="FF8C8C8C"/>
      </top>
      <bottom style="thin">
        <color rgb="FF8C8C8C"/>
      </bottom>
    </border>
    <border>
      <left style="medium"/>
      <right style="medium"/>
      <top style="thin">
        <color rgb="FF8C8C8C"/>
      </top>
      <bottom style="thin">
        <color rgb="FF8C8C8C"/>
      </bottom>
    </border>
    <border>
      <left style="medium"/>
      <right style="medium"/>
      <top style="thin">
        <color rgb="FF8C8C8C"/>
      </top>
      <bottom style="medium"/>
    </border>
    <border>
      <left style="medium"/>
      <right style="medium"/>
      <top style="medium"/>
      <bottom style="thin">
        <color rgb="FF8C8C8C"/>
      </bottom>
    </border>
    <border>
      <left/>
      <right/>
      <top style="thin">
        <color rgb="FF0027BC"/>
      </top>
      <bottom style="thin">
        <color rgb="FF0027B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style="thin">
        <color rgb="FF8C8C8C"/>
      </left>
      <right style="thin">
        <color rgb="FF8C8C8C"/>
      </right>
      <top style="thin">
        <color rgb="FF8C8C8C"/>
      </top>
      <bottom style="thin">
        <color theme="0"/>
      </bottom>
    </border>
    <border>
      <left style="thin">
        <color rgb="FF8C8C8C"/>
      </left>
      <right style="medium">
        <color rgb="FF0027BC"/>
      </right>
      <top style="thin">
        <color rgb="FF8C8C8C"/>
      </top>
      <bottom style="thin">
        <color theme="0"/>
      </bottom>
    </border>
    <border>
      <left style="medium">
        <color rgb="FF0027BC"/>
      </left>
      <right style="thin">
        <color rgb="FF8C8C8C"/>
      </right>
      <top style="medium">
        <color rgb="FF0027BC"/>
      </top>
      <bottom style="medium">
        <color rgb="FF0027BC"/>
      </bottom>
    </border>
    <border>
      <left style="thin">
        <color rgb="FF8C8C8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style="thin">
        <color rgb="FF8C8C8C"/>
      </left>
      <right/>
      <top style="thin">
        <color rgb="FF8C8C8C"/>
      </top>
      <bottom/>
    </border>
    <border>
      <left/>
      <right style="medium">
        <color rgb="FF0027BC"/>
      </right>
      <top style="thin">
        <color rgb="FF8C8C8C"/>
      </top>
      <bottom/>
    </border>
    <border>
      <left style="thin">
        <color rgb="FF8C8C8C"/>
      </left>
      <right/>
      <top/>
      <bottom style="thin">
        <color rgb="FF8C8C8C"/>
      </bottom>
    </border>
    <border>
      <left/>
      <right style="medium">
        <color rgb="FF0027BC"/>
      </right>
      <top/>
      <bottom style="thin">
        <color rgb="FF8C8C8C"/>
      </bottom>
    </border>
    <border>
      <left style="medium">
        <color rgb="FF0027BC"/>
      </left>
      <right/>
      <top/>
      <bottom style="medium">
        <color rgb="FF0027BC"/>
      </bottom>
    </border>
    <border>
      <left/>
      <right/>
      <top/>
      <bottom style="medium">
        <color rgb="FF0027BC"/>
      </bottom>
    </border>
    <border>
      <left/>
      <right style="medium">
        <color rgb="FF0027BC"/>
      </right>
      <top/>
      <bottom style="medium">
        <color rgb="FF0027BC"/>
      </bottom>
    </border>
    <border>
      <left style="thin">
        <color rgb="FF8C8C8C"/>
      </left>
      <right/>
      <top style="thin">
        <color rgb="FF8C8C8C"/>
      </top>
      <bottom style="thin">
        <color rgb="FF8C8C8C"/>
      </bottom>
    </border>
    <border>
      <left/>
      <right style="medium">
        <color rgb="FF0027BC"/>
      </right>
      <top style="thin">
        <color rgb="FF8C8C8C"/>
      </top>
      <bottom style="thin">
        <color rgb="FF8C8C8C"/>
      </bottom>
    </border>
    <border>
      <left style="thin">
        <color rgb="FF72C7E7"/>
      </left>
      <right/>
      <top style="thin">
        <color rgb="FF72C7E7"/>
      </top>
      <bottom style="thin">
        <color rgb="FF72C7E7"/>
      </bottom>
    </border>
    <border>
      <left/>
      <right/>
      <top style="thin">
        <color rgb="FF72C7E7"/>
      </top>
      <bottom style="thin">
        <color rgb="FF72C7E7"/>
      </bottom>
    </border>
    <border>
      <left/>
      <right style="thin">
        <color rgb="FF72C7E7"/>
      </right>
      <top style="thin">
        <color rgb="FF72C7E7"/>
      </top>
      <bottom style="thin">
        <color rgb="FF72C7E7"/>
      </bottom>
    </border>
    <border>
      <left style="thin">
        <color rgb="FF72C7E7"/>
      </left>
      <right/>
      <top style="thin">
        <color rgb="FF72C7E7"/>
      </top>
      <bottom/>
    </border>
    <border>
      <left/>
      <right style="thin">
        <color rgb="FF72C7E7"/>
      </right>
      <top style="thin">
        <color rgb="FF72C7E7"/>
      </top>
      <bottom/>
    </border>
    <border>
      <left style="thin">
        <color rgb="FF72C7E7"/>
      </left>
      <right/>
      <top/>
      <bottom/>
    </border>
    <border>
      <left/>
      <right style="thin">
        <color rgb="FF72C7E7"/>
      </right>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style="medium">
        <color rgb="FF0027BC"/>
      </left>
      <right style="medium">
        <color rgb="FF0027BC"/>
      </right>
      <top style="medium">
        <color rgb="FF0027BC"/>
      </top>
      <bottom/>
    </border>
    <border>
      <left/>
      <right/>
      <top style="medium">
        <color rgb="FF8C8C8C"/>
      </top>
      <bottom/>
    </border>
    <border>
      <left style="thin">
        <color rgb="FF72C7E7"/>
      </left>
      <right style="thin">
        <color rgb="FF72C7E7"/>
      </right>
      <top style="thin">
        <color rgb="FF72C7E7"/>
      </top>
      <bottom style="thin">
        <color rgb="FF72C7E7"/>
      </bottom>
    </border>
    <border>
      <left style="thin">
        <color rgb="FF8C8C8C"/>
      </left>
      <right style="thin">
        <color theme="0"/>
      </right>
      <top style="thin">
        <color rgb="FF8C8C8C"/>
      </top>
      <bottom style="thin">
        <color theme="0"/>
      </bottom>
    </border>
    <border>
      <left style="thin">
        <color theme="0"/>
      </left>
      <right/>
      <top style="thin">
        <color rgb="FF8C8C8C"/>
      </top>
      <bottom style="thin">
        <color theme="0"/>
      </bottom>
    </border>
    <border>
      <left/>
      <right/>
      <top style="thin">
        <color rgb="FF8C8C8C"/>
      </top>
      <bottom style="thin">
        <color theme="0"/>
      </bottom>
    </border>
    <border>
      <left/>
      <right style="thin">
        <color theme="0"/>
      </right>
      <top style="thin">
        <color rgb="FF8C8C8C"/>
      </top>
      <bottom style="thin">
        <color theme="0"/>
      </bottom>
    </border>
    <border>
      <left style="thin">
        <color theme="0"/>
      </left>
      <right/>
      <top style="thin">
        <color rgb="FF8C8C8C"/>
      </top>
      <bottom/>
    </border>
    <border>
      <left/>
      <right style="thin">
        <color theme="0"/>
      </right>
      <top style="thin">
        <color rgb="FF8C8C8C"/>
      </top>
      <bottom/>
    </border>
    <border>
      <left style="thin">
        <color theme="0"/>
      </left>
      <right/>
      <top/>
      <bottom>
        <color indexed="63"/>
      </bottom>
    </border>
    <border>
      <left/>
      <right style="thin">
        <color theme="0"/>
      </right>
      <top/>
      <bottom style="thin">
        <color rgb="FF8C8C8C"/>
      </bottom>
    </border>
    <border>
      <left style="thin">
        <color theme="0"/>
      </left>
      <right/>
      <top/>
      <bottom style="thin">
        <color rgb="FF8C8C8C"/>
      </bottom>
    </border>
    <border>
      <left style="thin">
        <color rgb="FF8C8C8C"/>
      </left>
      <right style="thin">
        <color rgb="FF8C8C8C"/>
      </right>
      <top style="thin">
        <color theme="0"/>
      </top>
      <bottom style="thin">
        <color theme="0"/>
      </bottom>
    </border>
    <border>
      <left style="thin">
        <color rgb="FF8C8C8C"/>
      </left>
      <right style="medium">
        <color rgb="FF0027BC"/>
      </right>
      <top style="thin">
        <color theme="0"/>
      </top>
      <bottom style="thin">
        <color theme="0"/>
      </bottom>
    </border>
    <border>
      <left style="thin">
        <color rgb="FF8C8C8C"/>
      </left>
      <right style="thin">
        <color rgb="FF8C8C8C"/>
      </right>
      <top style="thin">
        <color theme="0"/>
      </top>
      <bottom/>
    </border>
    <border>
      <left style="thin">
        <color rgb="FF8C8C8C"/>
      </left>
      <right style="medium">
        <color rgb="FF0027BC"/>
      </right>
      <top style="thin">
        <color theme="0"/>
      </top>
      <bottom/>
    </border>
    <border>
      <left style="thin">
        <color rgb="FF8C8C8C"/>
      </left>
      <right/>
      <top/>
      <bottom/>
    </border>
    <border>
      <left style="medium">
        <color rgb="FF0027BC"/>
      </left>
      <right/>
      <top style="medium">
        <color rgb="FF0027BC"/>
      </top>
      <bottom style="medium">
        <color rgb="FF0027BC"/>
      </bottom>
    </border>
    <border>
      <left/>
      <right style="medium">
        <color rgb="FF0027BC"/>
      </right>
      <top style="medium">
        <color rgb="FF0027BC"/>
      </top>
      <bottom style="medium">
        <color rgb="FF0027BC"/>
      </bottom>
    </border>
    <border>
      <left style="thin">
        <color rgb="FF8C8C8C"/>
      </left>
      <right style="thin">
        <color rgb="FF8C8C8C"/>
      </right>
      <top/>
      <bottom style="thin">
        <color rgb="FF8C8C8C"/>
      </bottom>
    </border>
    <border>
      <left style="medium">
        <color rgb="FF8C8C8C"/>
      </left>
      <right/>
      <top style="medium">
        <color rgb="FF8C8C8C"/>
      </top>
      <bottom style="medium">
        <color rgb="FF8C8C8C"/>
      </bottom>
    </border>
    <border>
      <left/>
      <right style="medium">
        <color rgb="FF0027BC"/>
      </right>
      <top style="medium">
        <color rgb="FF8C8C8C"/>
      </top>
      <bottom style="medium">
        <color rgb="FF8C8C8C"/>
      </bottom>
    </border>
    <border>
      <left/>
      <right/>
      <top style="medium">
        <color rgb="FF0027BC"/>
      </top>
      <bottom style="medium">
        <color rgb="FF0027BC"/>
      </bottom>
    </border>
    <border>
      <left/>
      <right style="medium">
        <color rgb="FF0027BC"/>
      </right>
      <top/>
      <bottom/>
    </border>
    <border>
      <left/>
      <right style="thick">
        <color theme="0"/>
      </right>
      <top/>
      <bottom/>
    </border>
    <border>
      <left/>
      <right/>
      <top style="medium">
        <color rgb="FF8C8C8C"/>
      </top>
      <bottom style="medium">
        <color rgb="FF8C8C8C"/>
      </bottom>
    </border>
    <border>
      <left/>
      <right style="thin">
        <color rgb="FF8C8C8C"/>
      </right>
      <top/>
      <bottom/>
    </border>
    <border>
      <left style="medium">
        <color rgb="FF8C8C8C"/>
      </left>
      <right/>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196">
    <xf numFmtId="0" fontId="0" fillId="0" borderId="0" xfId="0" applyFont="1" applyAlignment="1">
      <alignment vertical="center"/>
    </xf>
    <xf numFmtId="0" fontId="49" fillId="0" borderId="0" xfId="0" applyFont="1" applyAlignment="1">
      <alignment vertical="center"/>
    </xf>
    <xf numFmtId="0" fontId="43" fillId="33" borderId="10" xfId="0" applyFont="1" applyFill="1" applyBorder="1" applyAlignment="1">
      <alignment vertical="center"/>
    </xf>
    <xf numFmtId="0" fontId="0" fillId="33" borderId="11" xfId="0" applyFill="1" applyBorder="1" applyAlignment="1">
      <alignment horizontal="center" vertical="center"/>
    </xf>
    <xf numFmtId="0" fontId="0" fillId="34" borderId="0" xfId="0" applyFill="1" applyAlignment="1">
      <alignment vertical="center"/>
    </xf>
    <xf numFmtId="0" fontId="0" fillId="34" borderId="0" xfId="0" applyFont="1" applyFill="1" applyBorder="1" applyAlignment="1">
      <alignment horizontal="center" vertical="center" wrapText="1"/>
    </xf>
    <xf numFmtId="0" fontId="0" fillId="34" borderId="0" xfId="0" applyFill="1" applyBorder="1" applyAlignment="1">
      <alignment horizontal="left" vertical="center"/>
    </xf>
    <xf numFmtId="0" fontId="0" fillId="34" borderId="0" xfId="0" applyFill="1" applyBorder="1" applyAlignment="1">
      <alignment vertical="center"/>
    </xf>
    <xf numFmtId="0" fontId="0" fillId="34" borderId="0" xfId="0" applyFill="1" applyBorder="1" applyAlignment="1">
      <alignment horizontal="left" vertical="top" wrapText="1"/>
    </xf>
    <xf numFmtId="0" fontId="0" fillId="34" borderId="0" xfId="0" applyFill="1" applyBorder="1" applyAlignment="1">
      <alignment horizontal="left" vertical="center" wrapText="1"/>
    </xf>
    <xf numFmtId="0" fontId="0" fillId="34" borderId="0" xfId="0" applyFill="1" applyBorder="1" applyAlignment="1">
      <alignment horizontal="center" vertical="center" wrapText="1"/>
    </xf>
    <xf numFmtId="38" fontId="0" fillId="34" borderId="0" xfId="49" applyFont="1" applyFill="1" applyBorder="1" applyAlignment="1">
      <alignment vertical="center"/>
    </xf>
    <xf numFmtId="38" fontId="0" fillId="34" borderId="0" xfId="49" applyFont="1" applyFill="1" applyBorder="1" applyAlignment="1">
      <alignment horizontal="center" vertical="center"/>
    </xf>
    <xf numFmtId="0" fontId="0" fillId="34" borderId="0" xfId="0" applyFill="1" applyBorder="1" applyAlignment="1">
      <alignment horizontal="center" vertical="center"/>
    </xf>
    <xf numFmtId="0" fontId="0" fillId="34" borderId="12" xfId="0" applyFont="1" applyFill="1" applyBorder="1" applyAlignment="1">
      <alignment horizontal="center" vertical="center" wrapText="1"/>
    </xf>
    <xf numFmtId="0" fontId="0" fillId="34" borderId="13" xfId="0" applyFill="1" applyBorder="1" applyAlignment="1">
      <alignment horizontal="left" vertical="center"/>
    </xf>
    <xf numFmtId="0" fontId="0" fillId="34" borderId="14" xfId="0" applyFill="1" applyBorder="1" applyAlignment="1">
      <alignment horizontal="left" vertical="top" wrapText="1"/>
    </xf>
    <xf numFmtId="0" fontId="31" fillId="35" borderId="15" xfId="0" applyFont="1" applyFill="1" applyBorder="1" applyAlignment="1">
      <alignment horizontal="center" vertical="center" wrapText="1"/>
    </xf>
    <xf numFmtId="0" fontId="31" fillId="35" borderId="16" xfId="0" applyFont="1" applyFill="1" applyBorder="1" applyAlignment="1">
      <alignment horizontal="center" vertical="center" wrapText="1"/>
    </xf>
    <xf numFmtId="0" fontId="50" fillId="0" borderId="0" xfId="0" applyFont="1" applyAlignment="1">
      <alignment vertical="center"/>
    </xf>
    <xf numFmtId="0" fontId="51" fillId="34" borderId="0" xfId="0" applyFont="1" applyFill="1" applyBorder="1" applyAlignment="1">
      <alignment horizontal="left" vertical="top" wrapText="1"/>
    </xf>
    <xf numFmtId="0" fontId="0" fillId="33" borderId="17" xfId="0" applyFill="1" applyBorder="1" applyAlignment="1">
      <alignment horizontal="center" vertical="center"/>
    </xf>
    <xf numFmtId="0" fontId="0" fillId="36" borderId="0" xfId="0" applyFill="1" applyAlignment="1">
      <alignment vertical="center"/>
    </xf>
    <xf numFmtId="183" fontId="0" fillId="33" borderId="17" xfId="49" applyNumberFormat="1" applyFont="1" applyFill="1" applyBorder="1" applyAlignment="1">
      <alignment vertical="center"/>
    </xf>
    <xf numFmtId="0" fontId="0" fillId="33" borderId="17" xfId="0" applyFill="1" applyBorder="1" applyAlignment="1">
      <alignment vertical="center"/>
    </xf>
    <xf numFmtId="0" fontId="43" fillId="33" borderId="10" xfId="0" applyFont="1" applyFill="1" applyBorder="1" applyAlignment="1">
      <alignment horizontal="center" vertical="center"/>
    </xf>
    <xf numFmtId="0" fontId="0" fillId="36" borderId="18" xfId="0" applyFill="1" applyBorder="1" applyAlignment="1" applyProtection="1">
      <alignment horizontal="center" vertical="center"/>
      <protection locked="0"/>
    </xf>
    <xf numFmtId="0" fontId="0" fillId="37" borderId="13" xfId="0" applyFill="1" applyBorder="1" applyAlignment="1" applyProtection="1">
      <alignment vertical="center"/>
      <protection locked="0"/>
    </xf>
    <xf numFmtId="0" fontId="0" fillId="37" borderId="19" xfId="0" applyFill="1" applyBorder="1" applyAlignment="1" applyProtection="1">
      <alignment vertical="center"/>
      <protection locked="0"/>
    </xf>
    <xf numFmtId="181" fontId="0" fillId="0" borderId="20" xfId="49" applyNumberFormat="1" applyFont="1" applyFill="1" applyBorder="1" applyAlignment="1" applyProtection="1">
      <alignment vertical="center"/>
      <protection locked="0"/>
    </xf>
    <xf numFmtId="182" fontId="0" fillId="0" borderId="21" xfId="49" applyNumberFormat="1" applyFont="1" applyFill="1" applyBorder="1" applyAlignment="1" applyProtection="1">
      <alignment vertical="center"/>
      <protection locked="0"/>
    </xf>
    <xf numFmtId="182" fontId="0" fillId="0" borderId="22" xfId="49" applyNumberFormat="1" applyFont="1" applyFill="1" applyBorder="1" applyAlignment="1" applyProtection="1">
      <alignment vertical="center"/>
      <protection locked="0"/>
    </xf>
    <xf numFmtId="180" fontId="52" fillId="0" borderId="23" xfId="49" applyNumberFormat="1" applyFont="1" applyFill="1" applyBorder="1" applyAlignment="1" applyProtection="1">
      <alignment horizontal="right" vertical="center"/>
      <protection locked="0"/>
    </xf>
    <xf numFmtId="180" fontId="52" fillId="0" borderId="24" xfId="49" applyNumberFormat="1" applyFont="1" applyFill="1" applyBorder="1" applyAlignment="1" applyProtection="1">
      <alignment horizontal="right" vertical="center"/>
      <protection locked="0"/>
    </xf>
    <xf numFmtId="187" fontId="0" fillId="33" borderId="17" xfId="49" applyNumberFormat="1" applyFont="1" applyFill="1" applyBorder="1" applyAlignment="1">
      <alignment vertical="center"/>
    </xf>
    <xf numFmtId="185" fontId="0" fillId="33" borderId="17" xfId="0" applyNumberFormat="1" applyFill="1" applyBorder="1" applyAlignment="1">
      <alignment vertical="center"/>
    </xf>
    <xf numFmtId="187" fontId="0" fillId="33" borderId="10" xfId="49" applyNumberFormat="1" applyFont="1" applyFill="1" applyBorder="1" applyAlignment="1">
      <alignment vertical="center"/>
    </xf>
    <xf numFmtId="0" fontId="0" fillId="33" borderId="25" xfId="0" applyFill="1" applyBorder="1" applyAlignment="1">
      <alignment horizontal="center" vertical="center"/>
    </xf>
    <xf numFmtId="0" fontId="0" fillId="36" borderId="23" xfId="0" applyFill="1" applyBorder="1" applyAlignment="1" applyProtection="1">
      <alignment horizontal="center" vertical="center"/>
      <protection locked="0"/>
    </xf>
    <xf numFmtId="0" fontId="0" fillId="33" borderId="25" xfId="0" applyFill="1" applyBorder="1" applyAlignment="1">
      <alignment horizontal="center" vertical="center" wrapText="1"/>
    </xf>
    <xf numFmtId="0" fontId="0" fillId="0" borderId="20"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Alignment="1" applyProtection="1">
      <alignment vertical="center"/>
      <protection locked="0"/>
    </xf>
    <xf numFmtId="0" fontId="31" fillId="38" borderId="26" xfId="0" applyFont="1" applyFill="1" applyBorder="1" applyAlignment="1" applyProtection="1">
      <alignment horizontal="center" vertical="center"/>
      <protection/>
    </xf>
    <xf numFmtId="0" fontId="31" fillId="38" borderId="27" xfId="0" applyFont="1" applyFill="1" applyBorder="1" applyAlignment="1" applyProtection="1">
      <alignment horizontal="center" vertical="center"/>
      <protection/>
    </xf>
    <xf numFmtId="0" fontId="31" fillId="38" borderId="28" xfId="0" applyFont="1" applyFill="1" applyBorder="1" applyAlignment="1" applyProtection="1">
      <alignment horizontal="center" vertical="center"/>
      <protection/>
    </xf>
    <xf numFmtId="14" fontId="0" fillId="0" borderId="29" xfId="0" applyNumberFormat="1" applyBorder="1" applyAlignment="1" applyProtection="1">
      <alignment vertical="center"/>
      <protection/>
    </xf>
    <xf numFmtId="0" fontId="0" fillId="0" borderId="29" xfId="0" applyBorder="1" applyAlignment="1" applyProtection="1">
      <alignment horizontal="center" vertical="center"/>
      <protection/>
    </xf>
    <xf numFmtId="0" fontId="0" fillId="0" borderId="29" xfId="0" applyBorder="1" applyAlignment="1" applyProtection="1">
      <alignment vertical="center"/>
      <protection/>
    </xf>
    <xf numFmtId="0" fontId="0" fillId="0" borderId="29" xfId="0" applyBorder="1" applyAlignment="1" applyProtection="1">
      <alignment vertical="center" wrapText="1"/>
      <protection/>
    </xf>
    <xf numFmtId="14" fontId="0" fillId="0" borderId="29" xfId="0" applyNumberFormat="1" applyBorder="1" applyAlignment="1">
      <alignment vertical="center"/>
    </xf>
    <xf numFmtId="0" fontId="0" fillId="0" borderId="29" xfId="0" applyBorder="1" applyAlignment="1">
      <alignment horizontal="center" vertical="center"/>
    </xf>
    <xf numFmtId="0" fontId="0" fillId="0" borderId="29" xfId="0" applyBorder="1" applyAlignment="1">
      <alignment vertical="center"/>
    </xf>
    <xf numFmtId="0" fontId="0" fillId="0" borderId="0" xfId="0" applyAlignment="1" applyProtection="1">
      <alignment horizontal="center" vertical="center"/>
      <protection locked="0"/>
    </xf>
    <xf numFmtId="0" fontId="0" fillId="33" borderId="30" xfId="0" applyFill="1" applyBorder="1" applyAlignment="1">
      <alignment horizontal="center" vertical="center" wrapText="1"/>
    </xf>
    <xf numFmtId="176" fontId="52" fillId="0" borderId="24" xfId="49" applyNumberFormat="1" applyFont="1" applyFill="1" applyBorder="1" applyAlignment="1" applyProtection="1">
      <alignment horizontal="right" vertical="center"/>
      <protection locked="0"/>
    </xf>
    <xf numFmtId="0" fontId="0" fillId="0" borderId="29" xfId="0" applyFill="1" applyBorder="1" applyAlignment="1">
      <alignment horizontal="center" vertical="center"/>
    </xf>
    <xf numFmtId="0" fontId="0" fillId="0" borderId="29" xfId="0" applyFill="1" applyBorder="1" applyAlignment="1">
      <alignment vertical="center" wrapText="1"/>
    </xf>
    <xf numFmtId="0" fontId="0" fillId="0" borderId="29" xfId="0" applyBorder="1" applyAlignment="1" applyProtection="1">
      <alignment horizontal="center" vertical="center"/>
      <protection locked="0"/>
    </xf>
    <xf numFmtId="0" fontId="0" fillId="0" borderId="29" xfId="0" applyBorder="1" applyAlignment="1" applyProtection="1">
      <alignment vertical="center" wrapText="1"/>
      <protection locked="0"/>
    </xf>
    <xf numFmtId="0" fontId="0" fillId="0" borderId="29" xfId="0" applyBorder="1" applyAlignment="1" applyProtection="1">
      <alignment vertical="center"/>
      <protection locked="0"/>
    </xf>
    <xf numFmtId="0" fontId="0" fillId="0" borderId="29" xfId="0" applyFill="1" applyBorder="1" applyAlignment="1">
      <alignment vertical="center"/>
    </xf>
    <xf numFmtId="14" fontId="0" fillId="0" borderId="29" xfId="0" applyNumberFormat="1" applyBorder="1" applyAlignment="1" applyProtection="1">
      <alignment vertical="center"/>
      <protection locked="0"/>
    </xf>
    <xf numFmtId="0" fontId="0" fillId="33" borderId="10" xfId="0" applyFill="1" applyBorder="1" applyAlignment="1">
      <alignment horizontal="center" vertical="center"/>
    </xf>
    <xf numFmtId="176" fontId="0" fillId="0" borderId="31" xfId="0" applyNumberFormat="1" applyFill="1" applyBorder="1" applyAlignment="1" applyProtection="1">
      <alignment vertical="center"/>
      <protection locked="0"/>
    </xf>
    <xf numFmtId="176" fontId="0" fillId="0" borderId="31" xfId="49" applyNumberFormat="1" applyFont="1" applyFill="1" applyBorder="1" applyAlignment="1" applyProtection="1">
      <alignment vertical="center"/>
      <protection locked="0"/>
    </xf>
    <xf numFmtId="176" fontId="0" fillId="0" borderId="32" xfId="0" applyNumberFormat="1" applyFill="1" applyBorder="1" applyAlignment="1" applyProtection="1">
      <alignment vertical="center"/>
      <protection locked="0"/>
    </xf>
    <xf numFmtId="179" fontId="0" fillId="0" borderId="33" xfId="0" applyNumberFormat="1" applyFill="1" applyBorder="1" applyAlignment="1" applyProtection="1">
      <alignment vertical="center"/>
      <protection locked="0"/>
    </xf>
    <xf numFmtId="0" fontId="53" fillId="39" borderId="0" xfId="0" applyFont="1" applyFill="1" applyAlignment="1">
      <alignment horizontal="center" vertical="center"/>
    </xf>
    <xf numFmtId="0" fontId="54" fillId="34" borderId="34" xfId="0" applyFont="1" applyFill="1" applyBorder="1" applyAlignment="1">
      <alignment horizontal="center" vertical="center"/>
    </xf>
    <xf numFmtId="0" fontId="39" fillId="5" borderId="35" xfId="0" applyFont="1" applyFill="1" applyBorder="1" applyAlignment="1">
      <alignment horizontal="left" vertical="center" wrapText="1"/>
    </xf>
    <xf numFmtId="0" fontId="39" fillId="5" borderId="36" xfId="0" applyFont="1" applyFill="1" applyBorder="1" applyAlignment="1">
      <alignment horizontal="left" vertical="center" wrapText="1"/>
    </xf>
    <xf numFmtId="0" fontId="39" fillId="5" borderId="37" xfId="0" applyFont="1" applyFill="1" applyBorder="1" applyAlignment="1">
      <alignment horizontal="left" vertical="center" wrapText="1"/>
    </xf>
    <xf numFmtId="0" fontId="39" fillId="5" borderId="38" xfId="0" applyFont="1" applyFill="1" applyBorder="1" applyAlignment="1">
      <alignment horizontal="left" vertical="center" wrapText="1"/>
    </xf>
    <xf numFmtId="0" fontId="39" fillId="5" borderId="39" xfId="0" applyFont="1" applyFill="1" applyBorder="1" applyAlignment="1">
      <alignment horizontal="left" vertical="center" wrapText="1"/>
    </xf>
    <xf numFmtId="0" fontId="39" fillId="5" borderId="40" xfId="0" applyFont="1" applyFill="1" applyBorder="1" applyAlignment="1">
      <alignment horizontal="left" vertical="center" wrapText="1"/>
    </xf>
    <xf numFmtId="0" fontId="31" fillId="35" borderId="41" xfId="0" applyFont="1" applyFill="1" applyBorder="1" applyAlignment="1">
      <alignment horizontal="center" vertical="center"/>
    </xf>
    <xf numFmtId="0" fontId="31" fillId="35" borderId="42" xfId="0" applyFont="1" applyFill="1" applyBorder="1" applyAlignment="1">
      <alignment horizontal="center" vertical="center"/>
    </xf>
    <xf numFmtId="0" fontId="0" fillId="0" borderId="43"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31" fillId="40" borderId="0" xfId="0" applyFont="1" applyFill="1" applyAlignment="1">
      <alignment horizontal="center" vertical="center"/>
    </xf>
    <xf numFmtId="0" fontId="31" fillId="35" borderId="46" xfId="0" applyFont="1" applyFill="1" applyBorder="1" applyAlignment="1">
      <alignment horizontal="center" vertical="center" wrapText="1"/>
    </xf>
    <xf numFmtId="0" fontId="31" fillId="35" borderId="47" xfId="0" applyFont="1" applyFill="1" applyBorder="1" applyAlignment="1">
      <alignment horizontal="center" vertical="center" wrapText="1"/>
    </xf>
    <xf numFmtId="0" fontId="31" fillId="35" borderId="48" xfId="0" applyFont="1" applyFill="1" applyBorder="1" applyAlignment="1">
      <alignment horizontal="center" vertical="center" wrapText="1"/>
    </xf>
    <xf numFmtId="0" fontId="31" fillId="35" borderId="49" xfId="0" applyFont="1" applyFill="1" applyBorder="1" applyAlignment="1">
      <alignment horizontal="center" vertical="center" wrapText="1"/>
    </xf>
    <xf numFmtId="0" fontId="0" fillId="36" borderId="13" xfId="0" applyFill="1" applyBorder="1" applyAlignment="1" applyProtection="1">
      <alignment horizontal="left" vertical="center"/>
      <protection locked="0"/>
    </xf>
    <xf numFmtId="0" fontId="0" fillId="36" borderId="50" xfId="0" applyFill="1" applyBorder="1" applyAlignment="1" applyProtection="1">
      <alignment horizontal="left" vertical="center"/>
      <protection locked="0"/>
    </xf>
    <xf numFmtId="0" fontId="0" fillId="36" borderId="51" xfId="0" applyFill="1" applyBorder="1" applyAlignment="1" applyProtection="1">
      <alignment horizontal="left" vertical="center"/>
      <protection locked="0"/>
    </xf>
    <xf numFmtId="0" fontId="0" fillId="36" borderId="52" xfId="0" applyFill="1" applyBorder="1" applyAlignment="1" applyProtection="1">
      <alignment horizontal="left" vertical="center"/>
      <protection locked="0"/>
    </xf>
    <xf numFmtId="0" fontId="31" fillId="35" borderId="53" xfId="0" applyFont="1" applyFill="1" applyBorder="1" applyAlignment="1">
      <alignment horizontal="center" vertical="center" wrapText="1"/>
    </xf>
    <xf numFmtId="0" fontId="31" fillId="35" borderId="54" xfId="0" applyFont="1" applyFill="1" applyBorder="1" applyAlignment="1">
      <alignment horizontal="center" vertical="center" wrapText="1"/>
    </xf>
    <xf numFmtId="177" fontId="0" fillId="0" borderId="43" xfId="0" applyNumberFormat="1" applyBorder="1" applyAlignment="1" applyProtection="1">
      <alignment horizontal="center" vertical="center"/>
      <protection locked="0"/>
    </xf>
    <xf numFmtId="177" fontId="0" fillId="0" borderId="45" xfId="0" applyNumberFormat="1" applyBorder="1" applyAlignment="1" applyProtection="1">
      <alignment horizontal="center" vertical="center"/>
      <protection locked="0"/>
    </xf>
    <xf numFmtId="0" fontId="51" fillId="33" borderId="55" xfId="0" applyFont="1" applyFill="1" applyBorder="1" applyAlignment="1">
      <alignment horizontal="left" vertical="top" wrapText="1"/>
    </xf>
    <xf numFmtId="0" fontId="51" fillId="33" borderId="56" xfId="0" applyFont="1" applyFill="1" applyBorder="1" applyAlignment="1">
      <alignment horizontal="left" vertical="top" wrapText="1"/>
    </xf>
    <xf numFmtId="0" fontId="51" fillId="33" borderId="57" xfId="0" applyFont="1" applyFill="1" applyBorder="1" applyAlignment="1">
      <alignment horizontal="left" vertical="top" wrapText="1"/>
    </xf>
    <xf numFmtId="0" fontId="0" fillId="0" borderId="18"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51" fillId="33" borderId="58" xfId="0" applyFont="1" applyFill="1" applyBorder="1" applyAlignment="1">
      <alignment horizontal="left" vertical="top" wrapText="1"/>
    </xf>
    <xf numFmtId="0" fontId="51" fillId="33" borderId="14" xfId="0" applyFont="1" applyFill="1" applyBorder="1" applyAlignment="1">
      <alignment horizontal="left" vertical="top" wrapText="1"/>
    </xf>
    <xf numFmtId="0" fontId="51" fillId="33" borderId="59" xfId="0" applyFont="1" applyFill="1" applyBorder="1" applyAlignment="1">
      <alignment horizontal="left" vertical="top" wrapText="1"/>
    </xf>
    <xf numFmtId="0" fontId="51" fillId="33" borderId="60" xfId="0" applyFont="1" applyFill="1" applyBorder="1" applyAlignment="1">
      <alignment horizontal="left" vertical="top" wrapText="1"/>
    </xf>
    <xf numFmtId="0" fontId="51" fillId="33" borderId="0" xfId="0" applyFont="1" applyFill="1" applyBorder="1" applyAlignment="1">
      <alignment horizontal="left" vertical="top" wrapText="1"/>
    </xf>
    <xf numFmtId="0" fontId="51" fillId="33" borderId="61" xfId="0" applyFont="1" applyFill="1" applyBorder="1" applyAlignment="1">
      <alignment horizontal="left" vertical="top" wrapText="1"/>
    </xf>
    <xf numFmtId="0" fontId="51" fillId="33" borderId="62" xfId="0" applyFont="1" applyFill="1" applyBorder="1" applyAlignment="1">
      <alignment horizontal="left" vertical="top" wrapText="1"/>
    </xf>
    <xf numFmtId="0" fontId="51" fillId="33" borderId="63" xfId="0" applyFont="1" applyFill="1" applyBorder="1" applyAlignment="1">
      <alignment horizontal="left" vertical="top" wrapText="1"/>
    </xf>
    <xf numFmtId="0" fontId="51" fillId="33" borderId="64" xfId="0" applyFont="1" applyFill="1" applyBorder="1" applyAlignment="1">
      <alignment horizontal="left" vertical="top" wrapText="1"/>
    </xf>
    <xf numFmtId="0" fontId="31" fillId="35" borderId="12" xfId="0" applyFont="1" applyFill="1" applyBorder="1" applyAlignment="1">
      <alignment horizontal="center" vertical="center"/>
    </xf>
    <xf numFmtId="0" fontId="31" fillId="35" borderId="0" xfId="0" applyFont="1" applyFill="1" applyBorder="1" applyAlignment="1">
      <alignment horizontal="center" vertical="center"/>
    </xf>
    <xf numFmtId="177" fontId="0" fillId="0" borderId="65"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0" fontId="31" fillId="35" borderId="66" xfId="0" applyFont="1" applyFill="1" applyBorder="1" applyAlignment="1">
      <alignment horizontal="center" vertical="center"/>
    </xf>
    <xf numFmtId="0" fontId="0" fillId="0" borderId="65"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31" fillId="35" borderId="66" xfId="0" applyFont="1" applyFill="1" applyBorder="1" applyAlignment="1">
      <alignment horizontal="center" vertical="center" wrapText="1"/>
    </xf>
    <xf numFmtId="0" fontId="31" fillId="35" borderId="0" xfId="0" applyFont="1" applyFill="1" applyBorder="1" applyAlignment="1">
      <alignment horizontal="center" vertical="center" wrapText="1"/>
    </xf>
    <xf numFmtId="0" fontId="0" fillId="0" borderId="24" xfId="0" applyBorder="1" applyAlignment="1" applyProtection="1">
      <alignment horizontal="center" vertical="center"/>
      <protection locked="0"/>
    </xf>
    <xf numFmtId="0" fontId="51" fillId="33" borderId="67" xfId="0" applyFont="1" applyFill="1" applyBorder="1" applyAlignment="1">
      <alignment horizontal="left" vertical="top" wrapText="1"/>
    </xf>
    <xf numFmtId="0" fontId="31" fillId="35" borderId="17" xfId="0" applyFont="1" applyFill="1" applyBorder="1" applyAlignment="1">
      <alignment horizontal="center" vertical="center"/>
    </xf>
    <xf numFmtId="0" fontId="31" fillId="35" borderId="53" xfId="0" applyFont="1" applyFill="1" applyBorder="1" applyAlignment="1">
      <alignment horizontal="center" vertical="center"/>
    </xf>
    <xf numFmtId="0" fontId="0" fillId="0" borderId="43"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31" fillId="40" borderId="0" xfId="0" applyFont="1" applyFill="1" applyBorder="1" applyAlignment="1">
      <alignment horizontal="center" vertical="center"/>
    </xf>
    <xf numFmtId="0" fontId="31" fillId="35" borderId="17" xfId="0" applyFont="1" applyFill="1" applyBorder="1" applyAlignment="1">
      <alignment horizontal="center" vertical="center" wrapText="1"/>
    </xf>
    <xf numFmtId="0" fontId="31" fillId="35" borderId="41" xfId="0" applyFont="1" applyFill="1" applyBorder="1" applyAlignment="1">
      <alignment horizontal="center" vertical="center" wrapText="1"/>
    </xf>
    <xf numFmtId="0" fontId="31" fillId="35" borderId="68" xfId="0" applyFont="1" applyFill="1" applyBorder="1" applyAlignment="1">
      <alignment horizontal="center" vertical="center" wrapText="1"/>
    </xf>
    <xf numFmtId="0" fontId="31" fillId="35" borderId="69" xfId="0" applyFont="1" applyFill="1" applyBorder="1" applyAlignment="1">
      <alignment horizontal="center" vertical="center" wrapText="1"/>
    </xf>
    <xf numFmtId="0" fontId="31" fillId="35" borderId="70" xfId="0" applyFont="1" applyFill="1" applyBorder="1" applyAlignment="1">
      <alignment horizontal="center" vertical="center" wrapText="1"/>
    </xf>
    <xf numFmtId="0" fontId="31" fillId="35" borderId="71" xfId="0" applyFont="1" applyFill="1" applyBorder="1" applyAlignment="1">
      <alignment horizontal="center" vertical="center" wrapText="1"/>
    </xf>
    <xf numFmtId="0" fontId="31" fillId="35" borderId="72" xfId="0" applyFont="1" applyFill="1" applyBorder="1" applyAlignment="1">
      <alignment horizontal="center" vertical="center"/>
    </xf>
    <xf numFmtId="0" fontId="31" fillId="35" borderId="73" xfId="0" applyFont="1" applyFill="1" applyBorder="1" applyAlignment="1">
      <alignment horizontal="center" vertical="center"/>
    </xf>
    <xf numFmtId="0" fontId="31" fillId="35" borderId="74" xfId="0" applyFont="1" applyFill="1" applyBorder="1" applyAlignment="1">
      <alignment horizontal="center" vertical="center"/>
    </xf>
    <xf numFmtId="0" fontId="31" fillId="35" borderId="75" xfId="0" applyFont="1" applyFill="1" applyBorder="1" applyAlignment="1">
      <alignment horizontal="center" vertical="center"/>
    </xf>
    <xf numFmtId="0" fontId="31" fillId="35" borderId="76" xfId="0" applyFont="1" applyFill="1" applyBorder="1" applyAlignment="1">
      <alignment horizontal="center" vertical="center"/>
    </xf>
    <xf numFmtId="0" fontId="31" fillId="35" borderId="10" xfId="0" applyFont="1" applyFill="1" applyBorder="1" applyAlignment="1">
      <alignment horizontal="center" vertical="center"/>
    </xf>
    <xf numFmtId="0" fontId="31" fillId="35" borderId="77" xfId="0" applyFont="1" applyFill="1" applyBorder="1" applyAlignment="1">
      <alignment horizontal="center" vertical="center"/>
    </xf>
    <xf numFmtId="0" fontId="31" fillId="35" borderId="78" xfId="0" applyFont="1" applyFill="1" applyBorder="1" applyAlignment="1">
      <alignment horizontal="center" vertical="center"/>
    </xf>
    <xf numFmtId="0" fontId="0" fillId="33" borderId="53" xfId="0" applyFill="1" applyBorder="1" applyAlignment="1">
      <alignment horizontal="center" vertical="center"/>
    </xf>
    <xf numFmtId="0" fontId="0" fillId="33" borderId="10" xfId="0" applyFill="1" applyBorder="1" applyAlignment="1">
      <alignment horizontal="center" vertical="center"/>
    </xf>
    <xf numFmtId="0" fontId="31" fillId="35" borderId="79" xfId="0" applyFont="1" applyFill="1" applyBorder="1" applyAlignment="1">
      <alignment horizontal="center" vertical="center"/>
    </xf>
    <xf numFmtId="0" fontId="31" fillId="35" borderId="80" xfId="0" applyFont="1" applyFill="1" applyBorder="1" applyAlignment="1">
      <alignment horizontal="center" vertical="center"/>
    </xf>
    <xf numFmtId="0" fontId="31" fillId="35" borderId="81" xfId="0" applyFont="1" applyFill="1" applyBorder="1" applyAlignment="1">
      <alignment horizontal="center" vertical="center"/>
    </xf>
    <xf numFmtId="0" fontId="0" fillId="0" borderId="82" xfId="0" applyFill="1" applyBorder="1" applyAlignment="1" applyProtection="1">
      <alignment horizontal="center" vertical="center"/>
      <protection locked="0"/>
    </xf>
    <xf numFmtId="0" fontId="0" fillId="0" borderId="83" xfId="0"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31" fillId="35" borderId="84" xfId="0" applyFont="1" applyFill="1" applyBorder="1" applyAlignment="1">
      <alignment horizontal="left" vertical="center" wrapText="1"/>
    </xf>
    <xf numFmtId="0" fontId="31" fillId="35" borderId="17" xfId="0" applyFont="1" applyFill="1" applyBorder="1" applyAlignment="1">
      <alignment horizontal="left" vertical="center" wrapText="1"/>
    </xf>
    <xf numFmtId="0" fontId="31" fillId="35" borderId="85" xfId="0" applyFont="1" applyFill="1" applyBorder="1" applyAlignment="1">
      <alignment horizontal="center" vertical="center"/>
    </xf>
    <xf numFmtId="0" fontId="31" fillId="35" borderId="86" xfId="0" applyFont="1" applyFill="1" applyBorder="1" applyAlignment="1">
      <alignment horizontal="center" vertical="center"/>
    </xf>
    <xf numFmtId="177" fontId="0" fillId="0" borderId="82" xfId="0" applyNumberFormat="1" applyBorder="1" applyAlignment="1" applyProtection="1">
      <alignment horizontal="left" vertical="center" wrapText="1"/>
      <protection locked="0"/>
    </xf>
    <xf numFmtId="177" fontId="0" fillId="0" borderId="87" xfId="0" applyNumberFormat="1" applyBorder="1" applyAlignment="1" applyProtection="1">
      <alignment horizontal="left" vertical="center"/>
      <protection locked="0"/>
    </xf>
    <xf numFmtId="177" fontId="0" fillId="0" borderId="83" xfId="0" applyNumberFormat="1" applyBorder="1" applyAlignment="1" applyProtection="1">
      <alignment horizontal="left" vertical="center"/>
      <protection locked="0"/>
    </xf>
    <xf numFmtId="0" fontId="51" fillId="33" borderId="58" xfId="0" applyFont="1" applyFill="1" applyBorder="1" applyAlignment="1">
      <alignment horizontal="left" vertical="center" wrapText="1"/>
    </xf>
    <xf numFmtId="0" fontId="51" fillId="33" borderId="14" xfId="0" applyFont="1" applyFill="1" applyBorder="1" applyAlignment="1">
      <alignment horizontal="left" vertical="center" wrapText="1"/>
    </xf>
    <xf numFmtId="0" fontId="51" fillId="33" borderId="59" xfId="0" applyFont="1" applyFill="1" applyBorder="1" applyAlignment="1">
      <alignment horizontal="left" vertical="center" wrapText="1"/>
    </xf>
    <xf numFmtId="0" fontId="51" fillId="33" borderId="60" xfId="0" applyFont="1" applyFill="1" applyBorder="1" applyAlignment="1">
      <alignment horizontal="left" vertical="center" wrapText="1"/>
    </xf>
    <xf numFmtId="0" fontId="51" fillId="33" borderId="0" xfId="0" applyFont="1" applyFill="1" applyBorder="1" applyAlignment="1">
      <alignment horizontal="left" vertical="center" wrapText="1"/>
    </xf>
    <xf numFmtId="0" fontId="51" fillId="33" borderId="61" xfId="0" applyFont="1" applyFill="1" applyBorder="1" applyAlignment="1">
      <alignment horizontal="left" vertical="center" wrapText="1"/>
    </xf>
    <xf numFmtId="0" fontId="51" fillId="33" borderId="62" xfId="0" applyFont="1" applyFill="1" applyBorder="1" applyAlignment="1">
      <alignment horizontal="left" vertical="center" wrapText="1"/>
    </xf>
    <xf numFmtId="0" fontId="51" fillId="33" borderId="63" xfId="0" applyFont="1" applyFill="1" applyBorder="1" applyAlignment="1">
      <alignment horizontal="left" vertical="center" wrapText="1"/>
    </xf>
    <xf numFmtId="0" fontId="51" fillId="33" borderId="64" xfId="0" applyFont="1" applyFill="1" applyBorder="1" applyAlignment="1">
      <alignment horizontal="left" vertical="center" wrapText="1"/>
    </xf>
    <xf numFmtId="0" fontId="31" fillId="35" borderId="81" xfId="0" applyFont="1" applyFill="1" applyBorder="1" applyAlignment="1">
      <alignment horizontal="center" vertical="center" wrapText="1"/>
    </xf>
    <xf numFmtId="0" fontId="31" fillId="35" borderId="88" xfId="0" applyFont="1" applyFill="1" applyBorder="1" applyAlignment="1">
      <alignment horizontal="center" vertical="center" wrapText="1"/>
    </xf>
    <xf numFmtId="0" fontId="0" fillId="0" borderId="82"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83" xfId="0" applyFont="1" applyFill="1" applyBorder="1" applyAlignment="1" applyProtection="1">
      <alignment horizontal="left" vertical="top" wrapText="1"/>
      <protection locked="0"/>
    </xf>
    <xf numFmtId="177" fontId="51" fillId="33" borderId="55" xfId="0" applyNumberFormat="1" applyFont="1" applyFill="1" applyBorder="1" applyAlignment="1">
      <alignment horizontal="left" vertical="center" wrapText="1"/>
    </xf>
    <xf numFmtId="177" fontId="51" fillId="33" borderId="56" xfId="0" applyNumberFormat="1" applyFont="1" applyFill="1" applyBorder="1" applyAlignment="1">
      <alignment horizontal="left" vertical="center" wrapText="1"/>
    </xf>
    <xf numFmtId="177" fontId="51" fillId="33" borderId="57" xfId="0" applyNumberFormat="1" applyFont="1" applyFill="1" applyBorder="1" applyAlignment="1">
      <alignment horizontal="left" vertical="center" wrapText="1"/>
    </xf>
    <xf numFmtId="0" fontId="31" fillId="35" borderId="89" xfId="0" applyFont="1" applyFill="1" applyBorder="1" applyAlignment="1">
      <alignment horizontal="center" vertical="center" wrapText="1"/>
    </xf>
    <xf numFmtId="0" fontId="31" fillId="35" borderId="89" xfId="0" applyFont="1" applyFill="1" applyBorder="1" applyAlignment="1">
      <alignment horizontal="center" vertical="center"/>
    </xf>
    <xf numFmtId="0" fontId="31" fillId="35" borderId="88" xfId="0" applyFont="1" applyFill="1" applyBorder="1" applyAlignment="1">
      <alignment horizontal="center" vertical="center"/>
    </xf>
    <xf numFmtId="177" fontId="0" fillId="0" borderId="82" xfId="0" applyNumberFormat="1" applyBorder="1" applyAlignment="1" applyProtection="1">
      <alignment horizontal="left" vertical="top" wrapText="1"/>
      <protection locked="0"/>
    </xf>
    <xf numFmtId="177" fontId="0" fillId="0" borderId="87" xfId="0" applyNumberFormat="1" applyBorder="1" applyAlignment="1" applyProtection="1">
      <alignment horizontal="left" vertical="top" wrapText="1"/>
      <protection locked="0"/>
    </xf>
    <xf numFmtId="177" fontId="0" fillId="0" borderId="83" xfId="0" applyNumberFormat="1" applyBorder="1" applyAlignment="1" applyProtection="1">
      <alignment horizontal="left" vertical="top" wrapText="1"/>
      <protection locked="0"/>
    </xf>
    <xf numFmtId="0" fontId="31" fillId="35" borderId="90" xfId="0" applyFont="1" applyFill="1" applyBorder="1" applyAlignment="1">
      <alignment horizontal="center" vertical="center"/>
    </xf>
    <xf numFmtId="0" fontId="33" fillId="35" borderId="53" xfId="0" applyFont="1" applyFill="1" applyBorder="1" applyAlignment="1">
      <alignment horizontal="center" vertical="center"/>
    </xf>
    <xf numFmtId="0" fontId="33" fillId="35" borderId="10" xfId="0" applyFont="1" applyFill="1" applyBorder="1" applyAlignment="1">
      <alignment horizontal="center" vertical="center"/>
    </xf>
    <xf numFmtId="177" fontId="55" fillId="0" borderId="30" xfId="0" applyNumberFormat="1" applyFont="1" applyBorder="1" applyAlignment="1">
      <alignment horizontal="center" vertical="center"/>
    </xf>
    <xf numFmtId="0" fontId="56" fillId="34" borderId="81" xfId="0" applyFont="1" applyFill="1" applyBorder="1" applyAlignment="1">
      <alignment horizontal="center" vertical="center"/>
    </xf>
    <xf numFmtId="0" fontId="56" fillId="34" borderId="91" xfId="0" applyFont="1" applyFill="1" applyBorder="1" applyAlignment="1">
      <alignment horizontal="center" vertical="center"/>
    </xf>
    <xf numFmtId="178" fontId="55" fillId="0" borderId="53" xfId="0" applyNumberFormat="1" applyFont="1" applyBorder="1" applyAlignment="1">
      <alignment horizontal="center" vertical="center"/>
    </xf>
    <xf numFmtId="178" fontId="55" fillId="0" borderId="30" xfId="0" applyNumberFormat="1" applyFont="1" applyBorder="1" applyAlignment="1">
      <alignment horizontal="center" vertical="center"/>
    </xf>
    <xf numFmtId="177" fontId="55" fillId="0" borderId="53" xfId="0" applyNumberFormat="1" applyFont="1" applyBorder="1" applyAlignment="1">
      <alignment horizontal="center" vertical="center"/>
    </xf>
    <xf numFmtId="0" fontId="31" fillId="35" borderId="92" xfId="0" applyFont="1" applyFill="1" applyBorder="1" applyAlignment="1">
      <alignment horizontal="center" vertical="center"/>
    </xf>
    <xf numFmtId="0" fontId="31" fillId="35" borderId="91" xfId="0" applyFont="1" applyFill="1" applyBorder="1" applyAlignment="1">
      <alignment horizontal="center" vertical="center"/>
    </xf>
    <xf numFmtId="177" fontId="0" fillId="33" borderId="53" xfId="0" applyNumberFormat="1" applyFill="1" applyBorder="1" applyAlignment="1">
      <alignment horizontal="center" vertical="center"/>
    </xf>
    <xf numFmtId="177" fontId="0" fillId="33" borderId="30" xfId="0" applyNumberFormat="1" applyFill="1" applyBorder="1" applyAlignment="1">
      <alignment horizontal="center" vertical="center"/>
    </xf>
    <xf numFmtId="177" fontId="0" fillId="33" borderId="10" xfId="0" applyNumberFormat="1" applyFill="1" applyBorder="1" applyAlignment="1">
      <alignment horizontal="center" vertical="center"/>
    </xf>
    <xf numFmtId="0" fontId="57" fillId="34" borderId="34"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2">
    <dxf>
      <fill>
        <patternFill patternType="darkGrid"/>
      </fill>
    </dxf>
    <dxf>
      <fill>
        <patternFill patternType="darkGrid"/>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37</xdr:row>
      <xdr:rowOff>9525</xdr:rowOff>
    </xdr:from>
    <xdr:to>
      <xdr:col>3</xdr:col>
      <xdr:colOff>476250</xdr:colOff>
      <xdr:row>38</xdr:row>
      <xdr:rowOff>0</xdr:rowOff>
    </xdr:to>
    <xdr:sp>
      <xdr:nvSpPr>
        <xdr:cNvPr id="1" name="下矢印 1"/>
        <xdr:cNvSpPr>
          <a:spLocks/>
        </xdr:cNvSpPr>
      </xdr:nvSpPr>
      <xdr:spPr>
        <a:xfrm>
          <a:off x="1676400" y="6238875"/>
          <a:ext cx="2476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209550</xdr:colOff>
      <xdr:row>37</xdr:row>
      <xdr:rowOff>9525</xdr:rowOff>
    </xdr:from>
    <xdr:to>
      <xdr:col>4</xdr:col>
      <xdr:colOff>466725</xdr:colOff>
      <xdr:row>38</xdr:row>
      <xdr:rowOff>0</xdr:rowOff>
    </xdr:to>
    <xdr:sp>
      <xdr:nvSpPr>
        <xdr:cNvPr id="2" name="下矢印 2"/>
        <xdr:cNvSpPr>
          <a:spLocks/>
        </xdr:cNvSpPr>
      </xdr:nvSpPr>
      <xdr:spPr>
        <a:xfrm>
          <a:off x="2362200" y="6238875"/>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228600</xdr:colOff>
      <xdr:row>25</xdr:row>
      <xdr:rowOff>19050</xdr:rowOff>
    </xdr:from>
    <xdr:to>
      <xdr:col>3</xdr:col>
      <xdr:colOff>476250</xdr:colOff>
      <xdr:row>25</xdr:row>
      <xdr:rowOff>247650</xdr:rowOff>
    </xdr:to>
    <xdr:sp>
      <xdr:nvSpPr>
        <xdr:cNvPr id="3" name="下矢印 3"/>
        <xdr:cNvSpPr>
          <a:spLocks/>
        </xdr:cNvSpPr>
      </xdr:nvSpPr>
      <xdr:spPr>
        <a:xfrm rot="10800000">
          <a:off x="1685925" y="4029075"/>
          <a:ext cx="247650"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561975</xdr:colOff>
      <xdr:row>30</xdr:row>
      <xdr:rowOff>38100</xdr:rowOff>
    </xdr:from>
    <xdr:to>
      <xdr:col>4</xdr:col>
      <xdr:colOff>114300</xdr:colOff>
      <xdr:row>31</xdr:row>
      <xdr:rowOff>9525</xdr:rowOff>
    </xdr:to>
    <xdr:sp>
      <xdr:nvSpPr>
        <xdr:cNvPr id="4" name="下矢印 4"/>
        <xdr:cNvSpPr>
          <a:spLocks/>
        </xdr:cNvSpPr>
      </xdr:nvSpPr>
      <xdr:spPr>
        <a:xfrm rot="10800000">
          <a:off x="2019300" y="4953000"/>
          <a:ext cx="247650"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209550</xdr:colOff>
      <xdr:row>56</xdr:row>
      <xdr:rowOff>19050</xdr:rowOff>
    </xdr:from>
    <xdr:to>
      <xdr:col>6</xdr:col>
      <xdr:colOff>476250</xdr:colOff>
      <xdr:row>57</xdr:row>
      <xdr:rowOff>9525</xdr:rowOff>
    </xdr:to>
    <xdr:sp>
      <xdr:nvSpPr>
        <xdr:cNvPr id="5" name="下矢印 5"/>
        <xdr:cNvSpPr>
          <a:spLocks/>
        </xdr:cNvSpPr>
      </xdr:nvSpPr>
      <xdr:spPr>
        <a:xfrm rot="10800000">
          <a:off x="3876675" y="10953750"/>
          <a:ext cx="2667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17</xdr:row>
      <xdr:rowOff>76200</xdr:rowOff>
    </xdr:from>
    <xdr:to>
      <xdr:col>9</xdr:col>
      <xdr:colOff>9525</xdr:colOff>
      <xdr:row>18</xdr:row>
      <xdr:rowOff>95250</xdr:rowOff>
    </xdr:to>
    <xdr:sp>
      <xdr:nvSpPr>
        <xdr:cNvPr id="6" name="下矢印 6"/>
        <xdr:cNvSpPr>
          <a:spLocks/>
        </xdr:cNvSpPr>
      </xdr:nvSpPr>
      <xdr:spPr>
        <a:xfrm rot="5400000">
          <a:off x="5143500" y="2733675"/>
          <a:ext cx="571500" cy="209550"/>
        </a:xfrm>
        <a:prstGeom prst="downArrow">
          <a:avLst>
            <a:gd name="adj" fmla="val 3249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695325</xdr:colOff>
      <xdr:row>15</xdr:row>
      <xdr:rowOff>85725</xdr:rowOff>
    </xdr:from>
    <xdr:to>
      <xdr:col>6</xdr:col>
      <xdr:colOff>9525</xdr:colOff>
      <xdr:row>15</xdr:row>
      <xdr:rowOff>247650</xdr:rowOff>
    </xdr:to>
    <xdr:sp>
      <xdr:nvSpPr>
        <xdr:cNvPr id="7" name="下矢印 7"/>
        <xdr:cNvSpPr>
          <a:spLocks/>
        </xdr:cNvSpPr>
      </xdr:nvSpPr>
      <xdr:spPr>
        <a:xfrm rot="5400000">
          <a:off x="2847975" y="2381250"/>
          <a:ext cx="828675" cy="161925"/>
        </a:xfrm>
        <a:prstGeom prst="downArrow">
          <a:avLst>
            <a:gd name="adj" fmla="val 40777"/>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257175</xdr:colOff>
      <xdr:row>25</xdr:row>
      <xdr:rowOff>19050</xdr:rowOff>
    </xdr:from>
    <xdr:to>
      <xdr:col>5</xdr:col>
      <xdr:colOff>514350</xdr:colOff>
      <xdr:row>25</xdr:row>
      <xdr:rowOff>247650</xdr:rowOff>
    </xdr:to>
    <xdr:sp>
      <xdr:nvSpPr>
        <xdr:cNvPr id="8" name="下矢印 8"/>
        <xdr:cNvSpPr>
          <a:spLocks/>
        </xdr:cNvSpPr>
      </xdr:nvSpPr>
      <xdr:spPr>
        <a:xfrm rot="10800000">
          <a:off x="3105150" y="4029075"/>
          <a:ext cx="257175"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561975</xdr:colOff>
      <xdr:row>30</xdr:row>
      <xdr:rowOff>38100</xdr:rowOff>
    </xdr:from>
    <xdr:to>
      <xdr:col>7</xdr:col>
      <xdr:colOff>209550</xdr:colOff>
      <xdr:row>31</xdr:row>
      <xdr:rowOff>0</xdr:rowOff>
    </xdr:to>
    <xdr:sp>
      <xdr:nvSpPr>
        <xdr:cNvPr id="9" name="下矢印 9"/>
        <xdr:cNvSpPr>
          <a:spLocks/>
        </xdr:cNvSpPr>
      </xdr:nvSpPr>
      <xdr:spPr>
        <a:xfrm rot="10800000">
          <a:off x="4229100" y="4953000"/>
          <a:ext cx="257175"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71</xdr:row>
      <xdr:rowOff>123825</xdr:rowOff>
    </xdr:from>
    <xdr:to>
      <xdr:col>10</xdr:col>
      <xdr:colOff>0</xdr:colOff>
      <xdr:row>71</xdr:row>
      <xdr:rowOff>352425</xdr:rowOff>
    </xdr:to>
    <xdr:sp>
      <xdr:nvSpPr>
        <xdr:cNvPr id="10" name="下矢印 10"/>
        <xdr:cNvSpPr>
          <a:spLocks/>
        </xdr:cNvSpPr>
      </xdr:nvSpPr>
      <xdr:spPr>
        <a:xfrm rot="5400000">
          <a:off x="5715000" y="14354175"/>
          <a:ext cx="800100" cy="228600"/>
        </a:xfrm>
        <a:prstGeom prst="downArrow">
          <a:avLst>
            <a:gd name="adj" fmla="val 3717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73</xdr:row>
      <xdr:rowOff>95250</xdr:rowOff>
    </xdr:from>
    <xdr:to>
      <xdr:col>10</xdr:col>
      <xdr:colOff>0</xdr:colOff>
      <xdr:row>73</xdr:row>
      <xdr:rowOff>314325</xdr:rowOff>
    </xdr:to>
    <xdr:sp>
      <xdr:nvSpPr>
        <xdr:cNvPr id="11" name="下矢印 11"/>
        <xdr:cNvSpPr>
          <a:spLocks/>
        </xdr:cNvSpPr>
      </xdr:nvSpPr>
      <xdr:spPr>
        <a:xfrm rot="5400000">
          <a:off x="5715000" y="14897100"/>
          <a:ext cx="800100" cy="219075"/>
        </a:xfrm>
        <a:prstGeom prst="downArrow">
          <a:avLst>
            <a:gd name="adj" fmla="val 36787"/>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61</xdr:row>
      <xdr:rowOff>95250</xdr:rowOff>
    </xdr:from>
    <xdr:to>
      <xdr:col>10</xdr:col>
      <xdr:colOff>0</xdr:colOff>
      <xdr:row>61</xdr:row>
      <xdr:rowOff>295275</xdr:rowOff>
    </xdr:to>
    <xdr:sp>
      <xdr:nvSpPr>
        <xdr:cNvPr id="12" name="下矢印 12"/>
        <xdr:cNvSpPr>
          <a:spLocks/>
        </xdr:cNvSpPr>
      </xdr:nvSpPr>
      <xdr:spPr>
        <a:xfrm rot="5400000">
          <a:off x="5715000" y="11944350"/>
          <a:ext cx="800100" cy="200025"/>
        </a:xfrm>
        <a:prstGeom prst="downArrow">
          <a:avLst>
            <a:gd name="adj" fmla="val 3717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63</xdr:row>
      <xdr:rowOff>85725</xdr:rowOff>
    </xdr:from>
    <xdr:to>
      <xdr:col>10</xdr:col>
      <xdr:colOff>0</xdr:colOff>
      <xdr:row>63</xdr:row>
      <xdr:rowOff>295275</xdr:rowOff>
    </xdr:to>
    <xdr:sp>
      <xdr:nvSpPr>
        <xdr:cNvPr id="13" name="下矢印 13"/>
        <xdr:cNvSpPr>
          <a:spLocks/>
        </xdr:cNvSpPr>
      </xdr:nvSpPr>
      <xdr:spPr>
        <a:xfrm rot="5400000">
          <a:off x="5715000" y="12315825"/>
          <a:ext cx="800100" cy="209550"/>
        </a:xfrm>
        <a:prstGeom prst="downArrow">
          <a:avLst>
            <a:gd name="adj" fmla="val 3680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69</xdr:row>
      <xdr:rowOff>76200</xdr:rowOff>
    </xdr:from>
    <xdr:to>
      <xdr:col>10</xdr:col>
      <xdr:colOff>0</xdr:colOff>
      <xdr:row>69</xdr:row>
      <xdr:rowOff>295275</xdr:rowOff>
    </xdr:to>
    <xdr:sp>
      <xdr:nvSpPr>
        <xdr:cNvPr id="14" name="下矢印 14"/>
        <xdr:cNvSpPr>
          <a:spLocks/>
        </xdr:cNvSpPr>
      </xdr:nvSpPr>
      <xdr:spPr>
        <a:xfrm rot="5400000">
          <a:off x="5715000" y="13916025"/>
          <a:ext cx="800100" cy="228600"/>
        </a:xfrm>
        <a:prstGeom prst="downArrow">
          <a:avLst>
            <a:gd name="adj" fmla="val 3717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123825</xdr:colOff>
      <xdr:row>66</xdr:row>
      <xdr:rowOff>19050</xdr:rowOff>
    </xdr:from>
    <xdr:to>
      <xdr:col>6</xdr:col>
      <xdr:colOff>390525</xdr:colOff>
      <xdr:row>67</xdr:row>
      <xdr:rowOff>0</xdr:rowOff>
    </xdr:to>
    <xdr:sp>
      <xdr:nvSpPr>
        <xdr:cNvPr id="15" name="下矢印 15"/>
        <xdr:cNvSpPr>
          <a:spLocks/>
        </xdr:cNvSpPr>
      </xdr:nvSpPr>
      <xdr:spPr>
        <a:xfrm>
          <a:off x="3790950" y="13239750"/>
          <a:ext cx="266700"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75</xdr:row>
      <xdr:rowOff>161925</xdr:rowOff>
    </xdr:from>
    <xdr:to>
      <xdr:col>10</xdr:col>
      <xdr:colOff>0</xdr:colOff>
      <xdr:row>75</xdr:row>
      <xdr:rowOff>371475</xdr:rowOff>
    </xdr:to>
    <xdr:sp>
      <xdr:nvSpPr>
        <xdr:cNvPr id="16" name="下矢印 16"/>
        <xdr:cNvSpPr>
          <a:spLocks/>
        </xdr:cNvSpPr>
      </xdr:nvSpPr>
      <xdr:spPr>
        <a:xfrm rot="5400000">
          <a:off x="5715000" y="15354300"/>
          <a:ext cx="800100" cy="200025"/>
        </a:xfrm>
        <a:prstGeom prst="downArrow">
          <a:avLst>
            <a:gd name="adj" fmla="val 3717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20</xdr:row>
      <xdr:rowOff>85725</xdr:rowOff>
    </xdr:from>
    <xdr:to>
      <xdr:col>9</xdr:col>
      <xdr:colOff>9525</xdr:colOff>
      <xdr:row>21</xdr:row>
      <xdr:rowOff>85725</xdr:rowOff>
    </xdr:to>
    <xdr:sp>
      <xdr:nvSpPr>
        <xdr:cNvPr id="17" name="下矢印 17"/>
        <xdr:cNvSpPr>
          <a:spLocks/>
        </xdr:cNvSpPr>
      </xdr:nvSpPr>
      <xdr:spPr>
        <a:xfrm rot="5400000">
          <a:off x="5143500" y="3171825"/>
          <a:ext cx="571500" cy="190500"/>
        </a:xfrm>
        <a:prstGeom prst="downArrow">
          <a:avLst>
            <a:gd name="adj" fmla="val 3249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56</xdr:row>
      <xdr:rowOff>19050</xdr:rowOff>
    </xdr:from>
    <xdr:to>
      <xdr:col>2</xdr:col>
      <xdr:colOff>104775</xdr:colOff>
      <xdr:row>57</xdr:row>
      <xdr:rowOff>9525</xdr:rowOff>
    </xdr:to>
    <xdr:sp>
      <xdr:nvSpPr>
        <xdr:cNvPr id="18" name="下矢印 18"/>
        <xdr:cNvSpPr>
          <a:spLocks/>
        </xdr:cNvSpPr>
      </xdr:nvSpPr>
      <xdr:spPr>
        <a:xfrm rot="10800000">
          <a:off x="657225" y="10953750"/>
          <a:ext cx="2476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56</xdr:row>
      <xdr:rowOff>19050</xdr:rowOff>
    </xdr:from>
    <xdr:to>
      <xdr:col>3</xdr:col>
      <xdr:colOff>495300</xdr:colOff>
      <xdr:row>57</xdr:row>
      <xdr:rowOff>9525</xdr:rowOff>
    </xdr:to>
    <xdr:sp>
      <xdr:nvSpPr>
        <xdr:cNvPr id="19" name="下矢印 19"/>
        <xdr:cNvSpPr>
          <a:spLocks/>
        </xdr:cNvSpPr>
      </xdr:nvSpPr>
      <xdr:spPr>
        <a:xfrm rot="10800000">
          <a:off x="1695450" y="10953750"/>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56</xdr:row>
      <xdr:rowOff>19050</xdr:rowOff>
    </xdr:from>
    <xdr:to>
      <xdr:col>4</xdr:col>
      <xdr:colOff>495300</xdr:colOff>
      <xdr:row>57</xdr:row>
      <xdr:rowOff>9525</xdr:rowOff>
    </xdr:to>
    <xdr:sp>
      <xdr:nvSpPr>
        <xdr:cNvPr id="20" name="下矢印 20"/>
        <xdr:cNvSpPr>
          <a:spLocks/>
        </xdr:cNvSpPr>
      </xdr:nvSpPr>
      <xdr:spPr>
        <a:xfrm rot="10800000">
          <a:off x="2381250" y="10953750"/>
          <a:ext cx="2667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ptct2611\PJ_DTC_Archived\119165_&#29872;&#22659;&#30465;\Project\119165_17509_00_&#24179;&#25104;29&#24180;&#24230;&#12456;&#12493;&#12523;&#12462;&#12540;&#36215;&#28304;CO2&#25490;&#20986;&#21066;&#28187;&#25216;&#34899;&#35413;&#20385;&#12539;&#26908;&#35388;&#20107;&#26989;&#31561;&#35519;&#26619;\&#20013;&#38291;&#29983;&#29987;&#29289;\1.&#12460;&#12452;&#12489;&#12502;&#12483;&#12463;\&#20107;&#26989;&#32773;&#21521;&#12369;&#12460;&#12452;&#12489;&#12502;&#12483;&#12463;\03%20&#35036;&#21161;&#20107;&#26989;&#30003;&#35531;&#32773;&#21521;&#12369;&#12495;&#12540;&#12489;&#23550;&#31574;&#20107;&#26989;&#35336;&#31639;&#12501;&#12449;&#12452;&#12523;&#65288;&#36664;&#36865;&#27231;&#22120;%20-%20H29&#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輸送機器 "/>
      <sheetName val="更新履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T90"/>
  <sheetViews>
    <sheetView tabSelected="1" view="pageBreakPreview" zoomScaleNormal="70" zoomScaleSheetLayoutView="100" zoomScalePageLayoutView="0" workbookViewId="0" topLeftCell="A1">
      <selection activeCell="G52" sqref="G52"/>
    </sheetView>
  </sheetViews>
  <sheetFormatPr defaultColWidth="9.140625" defaultRowHeight="15"/>
  <cols>
    <col min="1" max="1" width="2.140625" style="0" customWidth="1"/>
    <col min="2" max="3" width="9.8515625" style="0" customWidth="1"/>
    <col min="4" max="5" width="10.421875" style="0" bestFit="1" customWidth="1"/>
    <col min="6" max="6" width="12.28125" style="0" customWidth="1"/>
    <col min="8" max="8" width="12.28125" style="0" customWidth="1"/>
    <col min="10" max="10" width="12.140625" style="0" customWidth="1"/>
    <col min="13" max="13" width="12.140625" style="0" customWidth="1"/>
    <col min="14" max="14" width="1.8515625" style="0" customWidth="1"/>
  </cols>
  <sheetData>
    <row r="2" spans="2:13" ht="19.5" customHeight="1">
      <c r="B2" s="68" t="s">
        <v>106</v>
      </c>
      <c r="C2" s="68"/>
      <c r="D2" s="68"/>
      <c r="E2" s="68"/>
      <c r="F2" s="68"/>
      <c r="G2" s="68"/>
      <c r="H2" s="68"/>
      <c r="I2" s="68"/>
      <c r="J2" s="68"/>
      <c r="K2" s="68"/>
      <c r="L2" s="68"/>
      <c r="M2" s="68"/>
    </row>
    <row r="3" spans="2:13" ht="3.75" customHeight="1">
      <c r="B3" s="4"/>
      <c r="C3" s="4"/>
      <c r="D3" s="4"/>
      <c r="E3" s="4"/>
      <c r="F3" s="4"/>
      <c r="G3" s="4"/>
      <c r="H3" s="4"/>
      <c r="I3" s="4"/>
      <c r="J3" s="4"/>
      <c r="K3" s="4"/>
      <c r="L3" s="4"/>
      <c r="M3" s="4"/>
    </row>
    <row r="4" spans="2:13" ht="27" customHeight="1">
      <c r="B4" s="69" t="s">
        <v>105</v>
      </c>
      <c r="C4" s="69"/>
      <c r="D4" s="69"/>
      <c r="E4" s="69"/>
      <c r="F4" s="69"/>
      <c r="G4" s="69"/>
      <c r="H4" s="69"/>
      <c r="I4" s="69"/>
      <c r="J4" s="69"/>
      <c r="K4" s="69"/>
      <c r="L4" s="69"/>
      <c r="M4" s="69"/>
    </row>
    <row r="5" spans="2:13" ht="3.75" customHeight="1">
      <c r="B5" s="4"/>
      <c r="C5" s="4"/>
      <c r="D5" s="4"/>
      <c r="E5" s="4"/>
      <c r="F5" s="4"/>
      <c r="G5" s="4"/>
      <c r="H5" s="4"/>
      <c r="I5" s="4"/>
      <c r="J5" s="4"/>
      <c r="K5" s="4"/>
      <c r="L5" s="4"/>
      <c r="M5" s="4"/>
    </row>
    <row r="6" spans="2:13" ht="19.5" customHeight="1">
      <c r="B6" s="70" t="s">
        <v>107</v>
      </c>
      <c r="C6" s="71"/>
      <c r="D6" s="71"/>
      <c r="E6" s="71"/>
      <c r="F6" s="71"/>
      <c r="G6" s="71"/>
      <c r="H6" s="71"/>
      <c r="I6" s="71"/>
      <c r="J6" s="71"/>
      <c r="K6" s="71"/>
      <c r="L6" s="71"/>
      <c r="M6" s="72"/>
    </row>
    <row r="7" spans="2:13" ht="19.5" customHeight="1">
      <c r="B7" s="73"/>
      <c r="C7" s="74"/>
      <c r="D7" s="74"/>
      <c r="E7" s="74"/>
      <c r="F7" s="74"/>
      <c r="G7" s="74"/>
      <c r="H7" s="74"/>
      <c r="I7" s="74"/>
      <c r="J7" s="74"/>
      <c r="K7" s="74"/>
      <c r="L7" s="74"/>
      <c r="M7" s="75"/>
    </row>
    <row r="8" spans="2:13" ht="3.75" customHeight="1" thickBot="1">
      <c r="B8" s="4"/>
      <c r="C8" s="4"/>
      <c r="D8" s="4"/>
      <c r="E8" s="4"/>
      <c r="F8" s="4"/>
      <c r="G8" s="4"/>
      <c r="H8" s="4"/>
      <c r="I8" s="4"/>
      <c r="J8" s="4"/>
      <c r="K8" s="4"/>
      <c r="L8" s="4"/>
      <c r="M8" s="4"/>
    </row>
    <row r="9" spans="2:13" ht="19.5" customHeight="1" thickBot="1">
      <c r="B9" s="76" t="s">
        <v>19</v>
      </c>
      <c r="C9" s="77"/>
      <c r="D9" s="78" t="s">
        <v>34</v>
      </c>
      <c r="E9" s="79"/>
      <c r="F9" s="79"/>
      <c r="G9" s="79"/>
      <c r="H9" s="79"/>
      <c r="I9" s="79"/>
      <c r="J9" s="79"/>
      <c r="K9" s="79"/>
      <c r="L9" s="79"/>
      <c r="M9" s="80"/>
    </row>
    <row r="10" spans="2:14" ht="3" customHeight="1">
      <c r="B10" s="4"/>
      <c r="C10" s="4"/>
      <c r="D10" s="4"/>
      <c r="E10" s="4"/>
      <c r="F10" s="4"/>
      <c r="G10" s="4"/>
      <c r="H10" s="4"/>
      <c r="I10" s="4"/>
      <c r="J10" s="4"/>
      <c r="K10" s="4"/>
      <c r="L10" s="4"/>
      <c r="M10" s="4"/>
      <c r="N10" s="4"/>
    </row>
    <row r="11" spans="2:13" ht="12.75">
      <c r="B11" s="81" t="s">
        <v>21</v>
      </c>
      <c r="C11" s="81"/>
      <c r="D11" s="81"/>
      <c r="E11" s="81"/>
      <c r="F11" s="81"/>
      <c r="G11" s="81"/>
      <c r="H11" s="81"/>
      <c r="I11" s="81"/>
      <c r="J11" s="81"/>
      <c r="K11" s="81"/>
      <c r="L11" s="81"/>
      <c r="M11" s="81"/>
    </row>
    <row r="12" spans="2:20" ht="3.75" customHeight="1" thickBot="1">
      <c r="B12" s="4"/>
      <c r="C12" s="4"/>
      <c r="D12" s="4"/>
      <c r="E12" s="4"/>
      <c r="F12" s="4"/>
      <c r="G12" s="4"/>
      <c r="H12" s="4"/>
      <c r="I12" s="4"/>
      <c r="J12" s="4"/>
      <c r="K12" s="4"/>
      <c r="L12" s="4"/>
      <c r="M12" s="4"/>
      <c r="T12" t="s">
        <v>59</v>
      </c>
    </row>
    <row r="13" spans="2:20" ht="13.5" customHeight="1">
      <c r="B13" s="82" t="s">
        <v>35</v>
      </c>
      <c r="C13" s="83"/>
      <c r="D13" s="26" t="s">
        <v>20</v>
      </c>
      <c r="E13" s="86" t="s">
        <v>33</v>
      </c>
      <c r="F13" s="86"/>
      <c r="G13" s="27"/>
      <c r="H13" s="27"/>
      <c r="I13" s="27"/>
      <c r="J13" s="27"/>
      <c r="K13" s="27"/>
      <c r="L13" s="27"/>
      <c r="M13" s="28"/>
      <c r="T13" t="s">
        <v>53</v>
      </c>
    </row>
    <row r="14" spans="2:20" ht="13.5" thickBot="1">
      <c r="B14" s="84"/>
      <c r="C14" s="85"/>
      <c r="D14" s="87" t="s">
        <v>36</v>
      </c>
      <c r="E14" s="88"/>
      <c r="F14" s="88" t="s">
        <v>37</v>
      </c>
      <c r="G14" s="88"/>
      <c r="H14" s="88" t="s">
        <v>38</v>
      </c>
      <c r="I14" s="88"/>
      <c r="J14" s="88"/>
      <c r="K14" s="88"/>
      <c r="L14" s="88"/>
      <c r="M14" s="89"/>
      <c r="T14" t="s">
        <v>54</v>
      </c>
    </row>
    <row r="15" spans="2:20" ht="3" customHeight="1" thickBot="1">
      <c r="B15" s="14"/>
      <c r="C15" s="5"/>
      <c r="D15" s="15"/>
      <c r="E15" s="6"/>
      <c r="F15" s="6"/>
      <c r="G15" s="6"/>
      <c r="H15" s="6"/>
      <c r="I15" s="6"/>
      <c r="J15" s="6"/>
      <c r="K15" s="6"/>
      <c r="L15" s="6"/>
      <c r="M15" s="6"/>
      <c r="T15" t="s">
        <v>55</v>
      </c>
    </row>
    <row r="16" spans="2:20" ht="25.5" customHeight="1" thickBot="1">
      <c r="B16" s="90" t="s">
        <v>41</v>
      </c>
      <c r="C16" s="91"/>
      <c r="D16" s="92" t="s">
        <v>43</v>
      </c>
      <c r="E16" s="93"/>
      <c r="F16" s="6"/>
      <c r="G16" s="94" t="s">
        <v>67</v>
      </c>
      <c r="H16" s="95"/>
      <c r="I16" s="95"/>
      <c r="J16" s="95"/>
      <c r="K16" s="95"/>
      <c r="L16" s="95"/>
      <c r="M16" s="96"/>
      <c r="T16" t="s">
        <v>56</v>
      </c>
    </row>
    <row r="17" spans="2:20" ht="3" customHeight="1" thickBot="1">
      <c r="B17" s="5"/>
      <c r="C17" s="5"/>
      <c r="D17" s="6"/>
      <c r="E17" s="6"/>
      <c r="F17" s="6"/>
      <c r="G17" s="6"/>
      <c r="H17" s="6"/>
      <c r="I17" s="6"/>
      <c r="J17" s="6"/>
      <c r="K17" s="6"/>
      <c r="L17" s="6"/>
      <c r="M17" s="6"/>
      <c r="T17" t="s">
        <v>57</v>
      </c>
    </row>
    <row r="18" spans="2:20" ht="15" customHeight="1">
      <c r="B18" s="82" t="s">
        <v>44</v>
      </c>
      <c r="C18" s="83"/>
      <c r="D18" s="97" t="s">
        <v>31</v>
      </c>
      <c r="E18" s="98"/>
      <c r="F18" s="98"/>
      <c r="G18" s="98"/>
      <c r="H18" s="99"/>
      <c r="I18" s="4"/>
      <c r="J18" s="103" t="s">
        <v>42</v>
      </c>
      <c r="K18" s="104"/>
      <c r="L18" s="104"/>
      <c r="M18" s="105"/>
      <c r="O18" s="1"/>
      <c r="T18" t="s">
        <v>58</v>
      </c>
    </row>
    <row r="19" spans="2:20" ht="15" customHeight="1" thickBot="1">
      <c r="B19" s="84"/>
      <c r="C19" s="85"/>
      <c r="D19" s="100"/>
      <c r="E19" s="101"/>
      <c r="F19" s="101"/>
      <c r="G19" s="101"/>
      <c r="H19" s="102"/>
      <c r="I19" s="4"/>
      <c r="J19" s="106"/>
      <c r="K19" s="107"/>
      <c r="L19" s="107"/>
      <c r="M19" s="108"/>
      <c r="T19" t="s">
        <v>51</v>
      </c>
    </row>
    <row r="20" spans="2:20" ht="3.75" customHeight="1" thickBot="1">
      <c r="B20" s="4"/>
      <c r="C20" s="4"/>
      <c r="D20" s="4"/>
      <c r="E20" s="4"/>
      <c r="F20" s="4"/>
      <c r="G20" s="4"/>
      <c r="H20" s="4"/>
      <c r="I20" s="4"/>
      <c r="J20" s="106"/>
      <c r="K20" s="107"/>
      <c r="L20" s="107"/>
      <c r="M20" s="108"/>
      <c r="T20" t="s">
        <v>52</v>
      </c>
    </row>
    <row r="21" spans="2:20" ht="15" customHeight="1">
      <c r="B21" s="82" t="s">
        <v>45</v>
      </c>
      <c r="C21" s="83"/>
      <c r="D21" s="97" t="s">
        <v>32</v>
      </c>
      <c r="E21" s="98"/>
      <c r="F21" s="98"/>
      <c r="G21" s="98"/>
      <c r="H21" s="99"/>
      <c r="I21" s="4"/>
      <c r="J21" s="106"/>
      <c r="K21" s="107"/>
      <c r="L21" s="107"/>
      <c r="M21" s="108"/>
      <c r="T21" t="s">
        <v>61</v>
      </c>
    </row>
    <row r="22" spans="2:20" ht="15" customHeight="1" thickBot="1">
      <c r="B22" s="84"/>
      <c r="C22" s="85"/>
      <c r="D22" s="100"/>
      <c r="E22" s="101"/>
      <c r="F22" s="101"/>
      <c r="G22" s="101"/>
      <c r="H22" s="102"/>
      <c r="I22" s="4"/>
      <c r="J22" s="106"/>
      <c r="K22" s="107"/>
      <c r="L22" s="107"/>
      <c r="M22" s="108"/>
      <c r="T22" s="19" t="s">
        <v>62</v>
      </c>
    </row>
    <row r="23" spans="2:13" ht="3.75" customHeight="1" thickBot="1">
      <c r="B23" s="4"/>
      <c r="C23" s="4"/>
      <c r="D23" s="4"/>
      <c r="E23" s="4"/>
      <c r="F23" s="4"/>
      <c r="G23" s="4"/>
      <c r="H23" s="4"/>
      <c r="I23" s="4"/>
      <c r="J23" s="106"/>
      <c r="K23" s="107"/>
      <c r="L23" s="107"/>
      <c r="M23" s="108"/>
    </row>
    <row r="24" spans="2:13" ht="19.5" customHeight="1">
      <c r="B24" s="112" t="s">
        <v>22</v>
      </c>
      <c r="C24" s="112"/>
      <c r="D24" s="114">
        <v>0</v>
      </c>
      <c r="E24" s="116" t="s">
        <v>23</v>
      </c>
      <c r="F24" s="117" t="s">
        <v>59</v>
      </c>
      <c r="G24" s="119" t="s">
        <v>60</v>
      </c>
      <c r="H24" s="117" t="s">
        <v>63</v>
      </c>
      <c r="I24" s="4"/>
      <c r="J24" s="109"/>
      <c r="K24" s="110"/>
      <c r="L24" s="110"/>
      <c r="M24" s="111"/>
    </row>
    <row r="25" spans="2:13" ht="19.5" customHeight="1" thickBot="1">
      <c r="B25" s="113"/>
      <c r="C25" s="113"/>
      <c r="D25" s="115"/>
      <c r="E25" s="113"/>
      <c r="F25" s="118"/>
      <c r="G25" s="120"/>
      <c r="H25" s="121"/>
      <c r="I25" s="4"/>
      <c r="J25" s="20"/>
      <c r="K25" s="20"/>
      <c r="L25" s="20"/>
      <c r="M25" s="20"/>
    </row>
    <row r="26" spans="2:13" ht="19.5" customHeight="1">
      <c r="B26" s="13"/>
      <c r="C26" s="13"/>
      <c r="D26" s="13"/>
      <c r="F26" s="13"/>
      <c r="G26" s="13"/>
      <c r="H26" s="13"/>
      <c r="I26" s="4"/>
      <c r="J26" s="4"/>
      <c r="K26" s="4"/>
      <c r="L26" s="4"/>
      <c r="M26" s="4"/>
    </row>
    <row r="27" spans="2:13" ht="14.25" customHeight="1">
      <c r="B27" s="122" t="s">
        <v>96</v>
      </c>
      <c r="C27" s="122"/>
      <c r="D27" s="122"/>
      <c r="E27" s="122"/>
      <c r="F27" s="122"/>
      <c r="G27" s="122"/>
      <c r="H27" s="122"/>
      <c r="I27" s="122"/>
      <c r="J27" s="122"/>
      <c r="K27" s="122"/>
      <c r="L27" s="122"/>
      <c r="M27" s="122"/>
    </row>
    <row r="28" spans="2:13" ht="14.25" customHeight="1">
      <c r="B28" s="122"/>
      <c r="C28" s="122"/>
      <c r="D28" s="122"/>
      <c r="E28" s="122"/>
      <c r="F28" s="122"/>
      <c r="G28" s="122"/>
      <c r="H28" s="122"/>
      <c r="I28" s="122"/>
      <c r="J28" s="122"/>
      <c r="K28" s="122"/>
      <c r="L28" s="122"/>
      <c r="M28" s="122"/>
    </row>
    <row r="29" spans="2:13" ht="3.75" customHeight="1" thickBot="1">
      <c r="B29" s="8"/>
      <c r="C29" s="8"/>
      <c r="D29" s="8"/>
      <c r="E29" s="8"/>
      <c r="F29" s="16"/>
      <c r="G29" s="8"/>
      <c r="H29" s="8"/>
      <c r="I29" s="8"/>
      <c r="J29" s="8"/>
      <c r="K29" s="8"/>
      <c r="L29" s="8"/>
      <c r="M29" s="8"/>
    </row>
    <row r="30" spans="2:13" ht="19.5" customHeight="1" thickBot="1">
      <c r="B30" s="123" t="s">
        <v>24</v>
      </c>
      <c r="C30" s="124"/>
      <c r="D30" s="125">
        <v>5</v>
      </c>
      <c r="E30" s="126"/>
      <c r="F30" s="3" t="s">
        <v>28</v>
      </c>
      <c r="G30" s="125" t="s">
        <v>135</v>
      </c>
      <c r="H30" s="126"/>
      <c r="I30" s="8"/>
      <c r="J30" s="8"/>
      <c r="K30" s="8"/>
      <c r="L30" s="8"/>
      <c r="M30" s="8"/>
    </row>
    <row r="31" spans="2:13" ht="19.5" customHeight="1">
      <c r="B31" s="13"/>
      <c r="C31" s="13"/>
      <c r="D31" s="13"/>
      <c r="E31" s="13"/>
      <c r="F31" s="13"/>
      <c r="G31" s="8"/>
      <c r="H31" s="8"/>
      <c r="I31" s="8"/>
      <c r="J31" s="8"/>
      <c r="K31" s="8"/>
      <c r="L31" s="8"/>
      <c r="M31" s="8"/>
    </row>
    <row r="32" spans="2:13" ht="29.25" customHeight="1">
      <c r="B32" s="122" t="s">
        <v>98</v>
      </c>
      <c r="C32" s="122"/>
      <c r="D32" s="122"/>
      <c r="E32" s="122"/>
      <c r="F32" s="122"/>
      <c r="G32" s="122"/>
      <c r="H32" s="122"/>
      <c r="I32" s="122"/>
      <c r="J32" s="122"/>
      <c r="K32" s="122"/>
      <c r="L32" s="122"/>
      <c r="M32" s="122"/>
    </row>
    <row r="33" spans="2:13" ht="9.75" customHeight="1">
      <c r="B33" s="4"/>
      <c r="C33" s="4"/>
      <c r="D33" s="4"/>
      <c r="E33" s="4"/>
      <c r="F33" s="4"/>
      <c r="G33" s="4"/>
      <c r="H33" s="4"/>
      <c r="I33" s="4"/>
      <c r="J33" s="4"/>
      <c r="K33" s="4"/>
      <c r="L33" s="4"/>
      <c r="M33" s="4"/>
    </row>
    <row r="34" spans="2:13" ht="12.75">
      <c r="B34" s="127" t="s">
        <v>122</v>
      </c>
      <c r="C34" s="127"/>
      <c r="D34" s="127"/>
      <c r="E34" s="127"/>
      <c r="F34" s="127"/>
      <c r="G34" s="127"/>
      <c r="H34" s="127"/>
      <c r="I34" s="127"/>
      <c r="J34" s="127"/>
      <c r="K34" s="127"/>
      <c r="L34" s="127"/>
      <c r="M34" s="127"/>
    </row>
    <row r="35" spans="2:13" ht="3.75" customHeight="1">
      <c r="B35" s="4"/>
      <c r="C35" s="4"/>
      <c r="D35" s="4"/>
      <c r="E35" s="4"/>
      <c r="F35" s="4"/>
      <c r="G35" s="4"/>
      <c r="H35" s="4"/>
      <c r="I35" s="4"/>
      <c r="J35" s="4"/>
      <c r="K35" s="4"/>
      <c r="L35" s="4"/>
      <c r="M35" s="4"/>
    </row>
    <row r="36" spans="2:13" ht="19.5" customHeight="1">
      <c r="B36" s="122" t="s">
        <v>99</v>
      </c>
      <c r="C36" s="122"/>
      <c r="D36" s="122"/>
      <c r="E36" s="122" t="s">
        <v>97</v>
      </c>
      <c r="F36" s="122"/>
      <c r="G36" s="122"/>
      <c r="H36" s="4"/>
      <c r="I36" s="4"/>
      <c r="J36" s="4"/>
      <c r="K36" s="4"/>
      <c r="L36" s="4"/>
      <c r="M36" s="4"/>
    </row>
    <row r="37" spans="2:13" ht="9" customHeight="1">
      <c r="B37" s="122"/>
      <c r="C37" s="122"/>
      <c r="D37" s="122"/>
      <c r="E37" s="122"/>
      <c r="F37" s="122"/>
      <c r="G37" s="122"/>
      <c r="H37" s="4"/>
      <c r="I37" s="4"/>
      <c r="J37" s="4"/>
      <c r="K37" s="4"/>
      <c r="L37" s="4"/>
      <c r="M37" s="4"/>
    </row>
    <row r="38" spans="2:13" ht="19.5" customHeight="1">
      <c r="B38" s="7"/>
      <c r="C38" s="4"/>
      <c r="D38" s="4"/>
      <c r="E38" s="4"/>
      <c r="F38" s="4"/>
      <c r="G38" s="4"/>
      <c r="H38" s="4"/>
      <c r="I38" s="4"/>
      <c r="J38" s="4"/>
      <c r="K38" s="4"/>
      <c r="L38" s="4"/>
      <c r="M38" s="4"/>
    </row>
    <row r="39" spans="2:13" ht="19.5" customHeight="1">
      <c r="B39" s="128" t="s">
        <v>0</v>
      </c>
      <c r="C39" s="90"/>
      <c r="D39" s="131" t="s">
        <v>18</v>
      </c>
      <c r="E39" s="132"/>
      <c r="F39" s="133"/>
      <c r="G39" s="134" t="s">
        <v>128</v>
      </c>
      <c r="H39" s="135"/>
      <c r="I39" s="134" t="s">
        <v>25</v>
      </c>
      <c r="J39" s="135"/>
      <c r="K39" s="139" t="s">
        <v>131</v>
      </c>
      <c r="L39" s="123"/>
      <c r="M39" s="123"/>
    </row>
    <row r="40" spans="2:13" ht="19.5" customHeight="1" thickBot="1">
      <c r="B40" s="129"/>
      <c r="C40" s="130"/>
      <c r="D40" s="17" t="s">
        <v>16</v>
      </c>
      <c r="E40" s="17" t="s">
        <v>15</v>
      </c>
      <c r="F40" s="18" t="s">
        <v>17</v>
      </c>
      <c r="G40" s="136"/>
      <c r="H40" s="137"/>
      <c r="I40" s="138"/>
      <c r="J40" s="137"/>
      <c r="K40" s="139"/>
      <c r="L40" s="123"/>
      <c r="M40" s="123"/>
    </row>
    <row r="41" spans="2:13" ht="19.5" customHeight="1">
      <c r="B41" s="140" t="s">
        <v>1</v>
      </c>
      <c r="C41" s="141"/>
      <c r="D41" s="29">
        <v>0</v>
      </c>
      <c r="E41" s="29">
        <v>0</v>
      </c>
      <c r="F41" s="54" t="s">
        <v>64</v>
      </c>
      <c r="G41" s="67">
        <v>0.579</v>
      </c>
      <c r="H41" s="63" t="s">
        <v>2</v>
      </c>
      <c r="I41" s="34">
        <f>($D$41-$E$41)*$G$41</f>
        <v>0</v>
      </c>
      <c r="J41" s="21" t="s">
        <v>50</v>
      </c>
      <c r="K41" s="35">
        <f>IF(ISERROR($I$41/$D$24),0,$I$41/$D$24)</f>
        <v>0</v>
      </c>
      <c r="L41" s="142" t="str">
        <f>"kgCO2/年/"&amp;IF($F$24="選択してください","XX",IF($F$24=$T$22,$H$24,$F$24))</f>
        <v>kgCO2/年/XX</v>
      </c>
      <c r="M41" s="143"/>
    </row>
    <row r="42" spans="2:13" ht="19.5" customHeight="1">
      <c r="B42" s="140" t="s">
        <v>3</v>
      </c>
      <c r="C42" s="141"/>
      <c r="D42" s="30">
        <v>0</v>
      </c>
      <c r="E42" s="30">
        <v>0</v>
      </c>
      <c r="F42" s="54" t="s">
        <v>65</v>
      </c>
      <c r="G42" s="64">
        <f>ROUND(44.8*0.0136*44/12,2)</f>
        <v>2.23</v>
      </c>
      <c r="H42" s="63" t="s">
        <v>4</v>
      </c>
      <c r="I42" s="34">
        <f>($D$42-$E$42)*$G$42</f>
        <v>0</v>
      </c>
      <c r="J42" s="21" t="s">
        <v>50</v>
      </c>
      <c r="K42" s="35">
        <f>IF(ISERROR($I$42/$D$24),0,$I$42/$D$24)</f>
        <v>0</v>
      </c>
      <c r="L42" s="142" t="str">
        <f aca="true" t="shared" si="0" ref="L42:L56">"kgCO2/年/"&amp;IF($F$24="選択してください","XX",IF($F$24=$T$22,$H$24,$F$24))</f>
        <v>kgCO2/年/XX</v>
      </c>
      <c r="M42" s="143"/>
    </row>
    <row r="43" spans="2:13" ht="19.5" customHeight="1">
      <c r="B43" s="140" t="s">
        <v>5</v>
      </c>
      <c r="C43" s="141"/>
      <c r="D43" s="30">
        <v>0</v>
      </c>
      <c r="E43" s="30">
        <v>0</v>
      </c>
      <c r="F43" s="54" t="s">
        <v>74</v>
      </c>
      <c r="G43" s="64">
        <v>2.33</v>
      </c>
      <c r="H43" s="63" t="s">
        <v>6</v>
      </c>
      <c r="I43" s="34">
        <f>($D$43-$E$43)*$G$43</f>
        <v>0</v>
      </c>
      <c r="J43" s="21" t="s">
        <v>50</v>
      </c>
      <c r="K43" s="35">
        <f>IF(ISERROR($I$43/$D$24),0,$I$43/$D$24)</f>
        <v>0</v>
      </c>
      <c r="L43" s="142" t="str">
        <f t="shared" si="0"/>
        <v>kgCO2/年/XX</v>
      </c>
      <c r="M43" s="143"/>
    </row>
    <row r="44" spans="2:13" ht="19.5" customHeight="1">
      <c r="B44" s="144" t="s">
        <v>76</v>
      </c>
      <c r="C44" s="145"/>
      <c r="D44" s="30">
        <v>0</v>
      </c>
      <c r="E44" s="30">
        <v>0</v>
      </c>
      <c r="F44" s="54" t="s">
        <v>73</v>
      </c>
      <c r="G44" s="64">
        <f>ROUND(50.8*0.0161*44/12,2)</f>
        <v>3</v>
      </c>
      <c r="H44" s="63" t="s">
        <v>6</v>
      </c>
      <c r="I44" s="34">
        <f>($D$44-$E$44)*$G$44</f>
        <v>0</v>
      </c>
      <c r="J44" s="21" t="s">
        <v>50</v>
      </c>
      <c r="K44" s="35">
        <f>IF(ISERROR($I$44/$D$24),0,$I$44/$D$24)</f>
        <v>0</v>
      </c>
      <c r="L44" s="142" t="str">
        <f t="shared" si="0"/>
        <v>kgCO2/年/XX</v>
      </c>
      <c r="M44" s="143"/>
    </row>
    <row r="45" spans="2:13" ht="19.5" customHeight="1">
      <c r="B45" s="144" t="s">
        <v>77</v>
      </c>
      <c r="C45" s="145"/>
      <c r="D45" s="30">
        <v>0</v>
      </c>
      <c r="E45" s="30">
        <v>0</v>
      </c>
      <c r="F45" s="54" t="s">
        <v>94</v>
      </c>
      <c r="G45" s="64">
        <f>G44*1000/458</f>
        <v>6.550218340611353</v>
      </c>
      <c r="H45" s="63" t="s">
        <v>93</v>
      </c>
      <c r="I45" s="34">
        <f>($D$45-$E$45)*$G$45</f>
        <v>0</v>
      </c>
      <c r="J45" s="21" t="s">
        <v>50</v>
      </c>
      <c r="K45" s="35">
        <f>IF(ISERROR($I$45/$D$24),0,$I$45/$D$24)</f>
        <v>0</v>
      </c>
      <c r="L45" s="142" t="str">
        <f t="shared" si="0"/>
        <v>kgCO2/年/XX</v>
      </c>
      <c r="M45" s="143"/>
    </row>
    <row r="46" spans="2:13" ht="19.5" customHeight="1">
      <c r="B46" s="140" t="s">
        <v>7</v>
      </c>
      <c r="C46" s="141"/>
      <c r="D46" s="30">
        <v>0</v>
      </c>
      <c r="E46" s="30">
        <v>0</v>
      </c>
      <c r="F46" s="54" t="s">
        <v>73</v>
      </c>
      <c r="G46" s="64">
        <v>2.7</v>
      </c>
      <c r="H46" s="63" t="s">
        <v>6</v>
      </c>
      <c r="I46" s="34">
        <f>($D$46-$E$46)*$G$46</f>
        <v>0</v>
      </c>
      <c r="J46" s="21" t="s">
        <v>50</v>
      </c>
      <c r="K46" s="35">
        <f>IF(ISERROR($I$46/$D$24),0,$I$46/$D$24)</f>
        <v>0</v>
      </c>
      <c r="L46" s="142" t="str">
        <f t="shared" si="0"/>
        <v>kgCO2/年/XX</v>
      </c>
      <c r="M46" s="143"/>
    </row>
    <row r="47" spans="2:13" ht="19.5" customHeight="1">
      <c r="B47" s="140" t="s">
        <v>8</v>
      </c>
      <c r="C47" s="141"/>
      <c r="D47" s="30">
        <v>0</v>
      </c>
      <c r="E47" s="30">
        <v>0</v>
      </c>
      <c r="F47" s="54" t="s">
        <v>66</v>
      </c>
      <c r="G47" s="64">
        <f>ROUND(36.7*0.0185*44/12,2)</f>
        <v>2.49</v>
      </c>
      <c r="H47" s="63" t="s">
        <v>9</v>
      </c>
      <c r="I47" s="34">
        <f>($D$47-$E$47)*$G$47</f>
        <v>0</v>
      </c>
      <c r="J47" s="21" t="s">
        <v>50</v>
      </c>
      <c r="K47" s="35">
        <f>IF(ISERROR($I$47/$D$24),0,$I$47/$D$24)</f>
        <v>0</v>
      </c>
      <c r="L47" s="142" t="str">
        <f t="shared" si="0"/>
        <v>kgCO2/年/XX</v>
      </c>
      <c r="M47" s="143"/>
    </row>
    <row r="48" spans="2:13" ht="19.5" customHeight="1">
      <c r="B48" s="140" t="s">
        <v>10</v>
      </c>
      <c r="C48" s="141"/>
      <c r="D48" s="30">
        <v>0</v>
      </c>
      <c r="E48" s="30">
        <v>0</v>
      </c>
      <c r="F48" s="54" t="s">
        <v>134</v>
      </c>
      <c r="G48" s="65">
        <f>ROUND(39.1*0.0189*44/12,2)</f>
        <v>2.71</v>
      </c>
      <c r="H48" s="63" t="s">
        <v>9</v>
      </c>
      <c r="I48" s="34">
        <f>($D$48-$E$48)*$G$48</f>
        <v>0</v>
      </c>
      <c r="J48" s="21" t="s">
        <v>50</v>
      </c>
      <c r="K48" s="35">
        <f>IF(ISERROR($I$48/$D$24),0,$I$48/$D$24)</f>
        <v>0</v>
      </c>
      <c r="L48" s="142" t="str">
        <f t="shared" si="0"/>
        <v>kgCO2/年/XX</v>
      </c>
      <c r="M48" s="143"/>
    </row>
    <row r="49" spans="2:13" ht="19.5" customHeight="1">
      <c r="B49" s="140" t="s">
        <v>11</v>
      </c>
      <c r="C49" s="141"/>
      <c r="D49" s="30">
        <v>0</v>
      </c>
      <c r="E49" s="30">
        <v>0</v>
      </c>
      <c r="F49" s="54" t="s">
        <v>66</v>
      </c>
      <c r="G49" s="65">
        <f>ROUND(41.9*0.0195*44/12,2)</f>
        <v>3</v>
      </c>
      <c r="H49" s="63" t="s">
        <v>9</v>
      </c>
      <c r="I49" s="34">
        <f>($D$49-$E$49)*$G$49</f>
        <v>0</v>
      </c>
      <c r="J49" s="21" t="s">
        <v>50</v>
      </c>
      <c r="K49" s="35">
        <f>IF(ISERROR($I$49/$D$24),0,$I$49/$D$24)</f>
        <v>0</v>
      </c>
      <c r="L49" s="142" t="str">
        <f t="shared" si="0"/>
        <v>kgCO2/年/XX</v>
      </c>
      <c r="M49" s="143"/>
    </row>
    <row r="50" spans="2:13" ht="19.5" customHeight="1">
      <c r="B50" s="140" t="s">
        <v>12</v>
      </c>
      <c r="C50" s="141"/>
      <c r="D50" s="30">
        <v>0</v>
      </c>
      <c r="E50" s="30">
        <v>0</v>
      </c>
      <c r="F50" s="54" t="s">
        <v>66</v>
      </c>
      <c r="G50" s="64">
        <f>ROUND(34.6*0.0183*44/12,2)</f>
        <v>2.32</v>
      </c>
      <c r="H50" s="63" t="s">
        <v>9</v>
      </c>
      <c r="I50" s="34">
        <f>($D$50-$E$50)*$G$50</f>
        <v>0</v>
      </c>
      <c r="J50" s="21" t="s">
        <v>50</v>
      </c>
      <c r="K50" s="35">
        <f>IF(ISERROR($I$50/$D$24),0,$I$50/$D$24)</f>
        <v>0</v>
      </c>
      <c r="L50" s="142" t="str">
        <f t="shared" si="0"/>
        <v>kgCO2/年/XX</v>
      </c>
      <c r="M50" s="143"/>
    </row>
    <row r="51" spans="2:13" ht="19.5" customHeight="1">
      <c r="B51" s="140" t="s">
        <v>13</v>
      </c>
      <c r="C51" s="141"/>
      <c r="D51" s="30">
        <v>0</v>
      </c>
      <c r="E51" s="30">
        <v>0</v>
      </c>
      <c r="F51" s="54" t="s">
        <v>66</v>
      </c>
      <c r="G51" s="64">
        <f>ROUND(37.7*0.0187*44/12,2)</f>
        <v>2.58</v>
      </c>
      <c r="H51" s="63" t="s">
        <v>9</v>
      </c>
      <c r="I51" s="34">
        <f>($D$51-$E$51)*$G$51</f>
        <v>0</v>
      </c>
      <c r="J51" s="21" t="s">
        <v>50</v>
      </c>
      <c r="K51" s="35">
        <f>IF(ISERROR($I$51/$D$24),0,$I$51/$D$24)</f>
        <v>0</v>
      </c>
      <c r="L51" s="142" t="str">
        <f t="shared" si="0"/>
        <v>kgCO2/年/XX</v>
      </c>
      <c r="M51" s="143"/>
    </row>
    <row r="52" spans="2:13" ht="19.5" customHeight="1" thickBot="1">
      <c r="B52" s="140" t="s">
        <v>14</v>
      </c>
      <c r="C52" s="141"/>
      <c r="D52" s="30">
        <v>0</v>
      </c>
      <c r="E52" s="30">
        <v>0</v>
      </c>
      <c r="F52" s="54" t="s">
        <v>66</v>
      </c>
      <c r="G52" s="66">
        <v>2.46</v>
      </c>
      <c r="H52" s="63" t="s">
        <v>9</v>
      </c>
      <c r="I52" s="34">
        <f>($D$52-$E$52)*$G$52</f>
        <v>0</v>
      </c>
      <c r="J52" s="21" t="s">
        <v>50</v>
      </c>
      <c r="K52" s="35">
        <f>IF(ISERROR($I$52/$D$24),0,$I$52/$D$24)</f>
        <v>0</v>
      </c>
      <c r="L52" s="142" t="str">
        <f t="shared" si="0"/>
        <v>kgCO2/年/XX</v>
      </c>
      <c r="M52" s="143"/>
    </row>
    <row r="53" spans="2:13" ht="19.5" customHeight="1" thickBot="1">
      <c r="B53" s="146" t="s">
        <v>39</v>
      </c>
      <c r="C53" s="113"/>
      <c r="D53" s="30">
        <v>0</v>
      </c>
      <c r="E53" s="30">
        <v>0</v>
      </c>
      <c r="F53" s="39" t="s">
        <v>71</v>
      </c>
      <c r="G53" s="55">
        <v>0</v>
      </c>
      <c r="H53" s="37" t="s">
        <v>68</v>
      </c>
      <c r="I53" s="34">
        <f>($D$53-$E$53)*$G$53</f>
        <v>0</v>
      </c>
      <c r="J53" s="21" t="s">
        <v>50</v>
      </c>
      <c r="K53" s="35">
        <f>IF(ISERROR($I$53/$D$24),0,$I$53/$D$24)</f>
        <v>0</v>
      </c>
      <c r="L53" s="142" t="str">
        <f t="shared" si="0"/>
        <v>kgCO2/年/XX</v>
      </c>
      <c r="M53" s="143"/>
    </row>
    <row r="54" spans="2:13" ht="19.5" customHeight="1" thickBot="1">
      <c r="B54" s="147" t="s">
        <v>29</v>
      </c>
      <c r="C54" s="148"/>
      <c r="D54" s="30">
        <v>0</v>
      </c>
      <c r="E54" s="30">
        <v>0</v>
      </c>
      <c r="F54" s="40" t="s">
        <v>69</v>
      </c>
      <c r="G54" s="32">
        <v>0</v>
      </c>
      <c r="H54" s="38" t="s">
        <v>47</v>
      </c>
      <c r="I54" s="36">
        <f>($D$54-$E$54)*$G$54</f>
        <v>0</v>
      </c>
      <c r="J54" s="21" t="s">
        <v>50</v>
      </c>
      <c r="K54" s="35">
        <f>IF(ISERROR($I$54/$D$24),0,$I$54/$D$24)</f>
        <v>0</v>
      </c>
      <c r="L54" s="142" t="str">
        <f t="shared" si="0"/>
        <v>kgCO2/年/XX</v>
      </c>
      <c r="M54" s="143"/>
    </row>
    <row r="55" spans="2:13" ht="19.5" customHeight="1" thickBot="1">
      <c r="B55" s="149" t="s">
        <v>30</v>
      </c>
      <c r="C55" s="150"/>
      <c r="D55" s="31">
        <v>0</v>
      </c>
      <c r="E55" s="31">
        <v>0</v>
      </c>
      <c r="F55" s="41" t="s">
        <v>70</v>
      </c>
      <c r="G55" s="33">
        <v>0</v>
      </c>
      <c r="H55" s="38" t="s">
        <v>46</v>
      </c>
      <c r="I55" s="36">
        <f>($D$55-$E$55)*$G$55</f>
        <v>0</v>
      </c>
      <c r="J55" s="21" t="s">
        <v>50</v>
      </c>
      <c r="K55" s="35">
        <f>IF(ISERROR($I$55/$D$24),0,$I$55/$D$24)</f>
        <v>0</v>
      </c>
      <c r="L55" s="142" t="str">
        <f t="shared" si="0"/>
        <v>kgCO2/年/XX</v>
      </c>
      <c r="M55" s="143"/>
    </row>
    <row r="56" spans="2:13" ht="19.5" customHeight="1">
      <c r="B56" s="151" t="str">
        <f>"削減量原単位[kgCO2/年/"&amp;IF($F$24&lt;&gt;"選択してください",$F$24,$H$24)&amp;"]"</f>
        <v>削減量原単位[kgCO2/年/記入してください（その他の場合）]</v>
      </c>
      <c r="C56" s="151"/>
      <c r="D56" s="151"/>
      <c r="E56" s="151"/>
      <c r="F56" s="151"/>
      <c r="G56" s="152"/>
      <c r="H56" s="151"/>
      <c r="I56" s="152"/>
      <c r="J56" s="152"/>
      <c r="K56" s="23">
        <f>SUM($K$41:$K$55)</f>
        <v>0</v>
      </c>
      <c r="L56" s="142" t="str">
        <f t="shared" si="0"/>
        <v>kgCO2/年/XX</v>
      </c>
      <c r="M56" s="143"/>
    </row>
    <row r="57" spans="2:13" ht="19.5" customHeight="1">
      <c r="B57" s="9"/>
      <c r="C57" s="9"/>
      <c r="D57" s="10"/>
      <c r="E57" s="10"/>
      <c r="F57" s="10"/>
      <c r="G57" s="10"/>
      <c r="H57" s="9"/>
      <c r="I57" s="9"/>
      <c r="J57" s="10"/>
      <c r="K57" s="10"/>
      <c r="L57" s="10"/>
      <c r="M57" s="10"/>
    </row>
    <row r="58" spans="2:13" ht="27" customHeight="1">
      <c r="B58" s="94" t="s">
        <v>104</v>
      </c>
      <c r="C58" s="95"/>
      <c r="D58" s="95"/>
      <c r="E58" s="95"/>
      <c r="F58" s="95"/>
      <c r="G58" s="95"/>
      <c r="H58" s="95"/>
      <c r="I58" s="95"/>
      <c r="J58" s="95"/>
      <c r="K58" s="95"/>
      <c r="L58" s="95"/>
      <c r="M58" s="96"/>
    </row>
    <row r="59" spans="2:13" ht="3" customHeight="1">
      <c r="B59" s="9"/>
      <c r="C59" s="9"/>
      <c r="D59" s="10"/>
      <c r="E59" s="10"/>
      <c r="F59" s="10"/>
      <c r="G59" s="10"/>
      <c r="H59" s="9"/>
      <c r="I59" s="9"/>
      <c r="J59" s="10"/>
      <c r="K59" s="10"/>
      <c r="L59" s="10"/>
      <c r="M59" s="10"/>
    </row>
    <row r="60" spans="2:13" ht="19.5" customHeight="1">
      <c r="B60" s="6" t="s">
        <v>49</v>
      </c>
      <c r="C60" s="9"/>
      <c r="D60" s="9"/>
      <c r="E60" s="9"/>
      <c r="F60" s="9"/>
      <c r="G60" s="9"/>
      <c r="H60" s="9"/>
      <c r="I60" s="9"/>
      <c r="J60" s="9"/>
      <c r="K60" s="11"/>
      <c r="L60" s="12"/>
      <c r="M60" s="12"/>
    </row>
    <row r="61" spans="2:13" ht="3" customHeight="1" thickBot="1">
      <c r="B61" s="4"/>
      <c r="C61" s="4"/>
      <c r="D61" s="4"/>
      <c r="E61" s="4"/>
      <c r="F61" s="4"/>
      <c r="G61" s="4"/>
      <c r="H61" s="4"/>
      <c r="I61" s="4"/>
      <c r="J61" s="4"/>
      <c r="K61" s="4"/>
      <c r="L61" s="4"/>
      <c r="M61" s="4"/>
    </row>
    <row r="62" spans="2:13" ht="27" customHeight="1" thickBot="1">
      <c r="B62" s="153" t="s">
        <v>40</v>
      </c>
      <c r="C62" s="154"/>
      <c r="D62" s="155" t="s">
        <v>91</v>
      </c>
      <c r="E62" s="156"/>
      <c r="F62" s="156"/>
      <c r="G62" s="156"/>
      <c r="H62" s="156"/>
      <c r="I62" s="157"/>
      <c r="J62" s="6"/>
      <c r="K62" s="158" t="s">
        <v>79</v>
      </c>
      <c r="L62" s="159"/>
      <c r="M62" s="160"/>
    </row>
    <row r="63" spans="2:13" ht="3" customHeight="1" thickBot="1">
      <c r="B63" s="6"/>
      <c r="C63" s="9"/>
      <c r="D63" s="9"/>
      <c r="E63" s="9"/>
      <c r="F63" s="9"/>
      <c r="G63" s="9"/>
      <c r="H63" s="9"/>
      <c r="I63" s="9"/>
      <c r="J63" s="6"/>
      <c r="K63" s="161"/>
      <c r="L63" s="162"/>
      <c r="M63" s="163"/>
    </row>
    <row r="64" spans="2:13" ht="30" customHeight="1" thickBot="1">
      <c r="B64" s="167" t="s">
        <v>78</v>
      </c>
      <c r="C64" s="168"/>
      <c r="D64" s="169" t="s">
        <v>92</v>
      </c>
      <c r="E64" s="170"/>
      <c r="F64" s="170"/>
      <c r="G64" s="170"/>
      <c r="H64" s="170"/>
      <c r="I64" s="171"/>
      <c r="J64" s="6"/>
      <c r="K64" s="164"/>
      <c r="L64" s="165"/>
      <c r="M64" s="166"/>
    </row>
    <row r="65" spans="2:13" ht="19.5" customHeight="1">
      <c r="B65" s="6"/>
      <c r="C65" s="9"/>
      <c r="D65" s="9"/>
      <c r="E65" s="9"/>
      <c r="F65" s="9"/>
      <c r="G65" s="9"/>
      <c r="H65" s="9"/>
      <c r="I65" s="9"/>
      <c r="J65" s="9"/>
      <c r="K65" s="9"/>
      <c r="L65" s="9"/>
      <c r="M65" s="9"/>
    </row>
    <row r="66" spans="2:13" ht="28.5" customHeight="1">
      <c r="B66" s="172" t="s">
        <v>95</v>
      </c>
      <c r="C66" s="173"/>
      <c r="D66" s="173"/>
      <c r="E66" s="173"/>
      <c r="F66" s="173"/>
      <c r="G66" s="173"/>
      <c r="H66" s="173"/>
      <c r="I66" s="173"/>
      <c r="J66" s="173"/>
      <c r="K66" s="173"/>
      <c r="L66" s="173"/>
      <c r="M66" s="174"/>
    </row>
    <row r="67" spans="2:13" ht="18.75" customHeight="1" thickBot="1">
      <c r="B67" s="6"/>
      <c r="C67" s="9"/>
      <c r="D67" s="9"/>
      <c r="E67" s="9"/>
      <c r="F67" s="9"/>
      <c r="G67" s="9"/>
      <c r="H67" s="9"/>
      <c r="I67" s="9"/>
      <c r="J67" s="9"/>
      <c r="K67" s="11"/>
      <c r="L67" s="12"/>
      <c r="M67" s="12"/>
    </row>
    <row r="68" spans="2:13" ht="27" customHeight="1" thickBot="1">
      <c r="B68" s="175" t="s">
        <v>81</v>
      </c>
      <c r="C68" s="120" t="s">
        <v>82</v>
      </c>
      <c r="D68" s="177"/>
      <c r="E68" s="178" t="s">
        <v>136</v>
      </c>
      <c r="F68" s="179"/>
      <c r="G68" s="179"/>
      <c r="H68" s="179"/>
      <c r="I68" s="180"/>
      <c r="J68" s="6"/>
      <c r="K68" s="103" t="s">
        <v>86</v>
      </c>
      <c r="L68" s="104"/>
      <c r="M68" s="105"/>
    </row>
    <row r="69" spans="2:13" ht="3" customHeight="1" thickBot="1">
      <c r="B69" s="176"/>
      <c r="C69" s="6"/>
      <c r="D69" s="9"/>
      <c r="E69" s="9"/>
      <c r="F69" s="9"/>
      <c r="G69" s="9"/>
      <c r="H69" s="9"/>
      <c r="I69" s="9"/>
      <c r="J69" s="6"/>
      <c r="K69" s="106"/>
      <c r="L69" s="107"/>
      <c r="M69" s="108"/>
    </row>
    <row r="70" spans="2:13" ht="27.75" customHeight="1" thickBot="1">
      <c r="B70" s="176"/>
      <c r="C70" s="181" t="s">
        <v>48</v>
      </c>
      <c r="D70" s="154"/>
      <c r="E70" s="178" t="s">
        <v>84</v>
      </c>
      <c r="F70" s="179"/>
      <c r="G70" s="179"/>
      <c r="H70" s="179"/>
      <c r="I70" s="180"/>
      <c r="J70" s="6"/>
      <c r="K70" s="106"/>
      <c r="L70" s="107"/>
      <c r="M70" s="108"/>
    </row>
    <row r="71" spans="2:13" ht="3" customHeight="1" thickBot="1">
      <c r="B71" s="176"/>
      <c r="C71" s="6"/>
      <c r="D71" s="9"/>
      <c r="E71" s="9"/>
      <c r="F71" s="9"/>
      <c r="G71" s="9"/>
      <c r="H71" s="9"/>
      <c r="I71" s="9"/>
      <c r="J71" s="6"/>
      <c r="K71" s="106"/>
      <c r="L71" s="107"/>
      <c r="M71" s="108"/>
    </row>
    <row r="72" spans="2:13" ht="42" customHeight="1" thickBot="1">
      <c r="B72" s="176"/>
      <c r="C72" s="120" t="s">
        <v>87</v>
      </c>
      <c r="D72" s="168"/>
      <c r="E72" s="169" t="s">
        <v>89</v>
      </c>
      <c r="F72" s="170"/>
      <c r="G72" s="170"/>
      <c r="H72" s="170"/>
      <c r="I72" s="171"/>
      <c r="J72" s="6"/>
      <c r="K72" s="109"/>
      <c r="L72" s="110"/>
      <c r="M72" s="111"/>
    </row>
    <row r="73" spans="2:13" ht="3" customHeight="1" thickBot="1">
      <c r="B73" s="6"/>
      <c r="C73" s="9"/>
      <c r="D73" s="9"/>
      <c r="E73" s="9"/>
      <c r="F73" s="9"/>
      <c r="G73" s="9"/>
      <c r="H73" s="9"/>
      <c r="I73" s="9"/>
      <c r="J73" s="9"/>
      <c r="K73" s="11"/>
      <c r="L73" s="12"/>
      <c r="M73" s="12"/>
    </row>
    <row r="74" spans="2:13" ht="27.75" customHeight="1" thickBot="1">
      <c r="B74" s="175" t="s">
        <v>83</v>
      </c>
      <c r="C74" s="181" t="s">
        <v>48</v>
      </c>
      <c r="D74" s="154"/>
      <c r="E74" s="178" t="s">
        <v>80</v>
      </c>
      <c r="F74" s="179"/>
      <c r="G74" s="179"/>
      <c r="H74" s="179"/>
      <c r="I74" s="180"/>
      <c r="J74" s="6"/>
      <c r="K74" s="158" t="s">
        <v>85</v>
      </c>
      <c r="L74" s="159"/>
      <c r="M74" s="160"/>
    </row>
    <row r="75" spans="2:13" ht="3" customHeight="1" thickBot="1">
      <c r="B75" s="176"/>
      <c r="C75" s="6"/>
      <c r="D75" s="9"/>
      <c r="E75" s="9"/>
      <c r="F75" s="9"/>
      <c r="G75" s="9"/>
      <c r="H75" s="9"/>
      <c r="I75" s="9"/>
      <c r="J75" s="6"/>
      <c r="K75" s="161"/>
      <c r="L75" s="162"/>
      <c r="M75" s="163"/>
    </row>
    <row r="76" spans="2:13" ht="42" customHeight="1" thickBot="1">
      <c r="B76" s="176"/>
      <c r="C76" s="120" t="s">
        <v>87</v>
      </c>
      <c r="D76" s="168"/>
      <c r="E76" s="169" t="s">
        <v>90</v>
      </c>
      <c r="F76" s="170"/>
      <c r="G76" s="170"/>
      <c r="H76" s="170"/>
      <c r="I76" s="171"/>
      <c r="J76" s="6"/>
      <c r="K76" s="164"/>
      <c r="L76" s="165"/>
      <c r="M76" s="166"/>
    </row>
    <row r="77" spans="2:13" ht="3" customHeight="1">
      <c r="B77" s="6"/>
      <c r="C77" s="9"/>
      <c r="D77" s="9"/>
      <c r="E77" s="9"/>
      <c r="F77" s="9"/>
      <c r="G77" s="9"/>
      <c r="H77" s="9"/>
      <c r="I77" s="9"/>
      <c r="J77" s="9"/>
      <c r="K77" s="11"/>
      <c r="L77" s="12"/>
      <c r="M77" s="12"/>
    </row>
    <row r="78" spans="2:13" ht="12.75">
      <c r="B78" s="127" t="s">
        <v>26</v>
      </c>
      <c r="C78" s="127"/>
      <c r="D78" s="127"/>
      <c r="E78" s="127"/>
      <c r="F78" s="127"/>
      <c r="G78" s="127"/>
      <c r="H78" s="127"/>
      <c r="I78" s="127"/>
      <c r="J78" s="127"/>
      <c r="K78" s="127"/>
      <c r="L78" s="127"/>
      <c r="M78" s="127"/>
    </row>
    <row r="79" spans="2:13" ht="3.75" customHeight="1">
      <c r="B79" s="4"/>
      <c r="C79" s="4"/>
      <c r="D79" s="4"/>
      <c r="E79" s="4"/>
      <c r="F79" s="4"/>
      <c r="G79" s="4"/>
      <c r="H79" s="4"/>
      <c r="I79" s="4"/>
      <c r="J79" s="4"/>
      <c r="K79" s="4"/>
      <c r="L79" s="4"/>
      <c r="M79" s="4"/>
    </row>
    <row r="80" spans="2:13" ht="39" customHeight="1">
      <c r="B80" s="182" t="s">
        <v>25</v>
      </c>
      <c r="C80" s="183"/>
      <c r="D80" s="184">
        <f>$D$24*$K$56</f>
        <v>0</v>
      </c>
      <c r="E80" s="184"/>
      <c r="F80" s="2" t="s">
        <v>101</v>
      </c>
      <c r="G80" s="185" t="s">
        <v>72</v>
      </c>
      <c r="H80" s="186"/>
      <c r="I80" s="182" t="s">
        <v>25</v>
      </c>
      <c r="J80" s="183"/>
      <c r="K80" s="187">
        <f>$D$80/1000</f>
        <v>0</v>
      </c>
      <c r="L80" s="188"/>
      <c r="M80" s="2" t="s">
        <v>102</v>
      </c>
    </row>
    <row r="81" spans="2:13" ht="3" customHeight="1">
      <c r="B81" s="22"/>
      <c r="C81" s="22"/>
      <c r="D81" s="22"/>
      <c r="E81" s="22"/>
      <c r="F81" s="22"/>
      <c r="G81" s="22"/>
      <c r="H81" s="22"/>
      <c r="I81" s="22"/>
      <c r="J81" s="22"/>
      <c r="K81" s="22"/>
      <c r="L81" s="22"/>
      <c r="M81" s="22"/>
    </row>
    <row r="82" spans="2:13" ht="39" customHeight="1">
      <c r="B82" s="182" t="s">
        <v>100</v>
      </c>
      <c r="C82" s="183"/>
      <c r="D82" s="189">
        <f>$D$80*$D$30</f>
        <v>0</v>
      </c>
      <c r="E82" s="184"/>
      <c r="F82" s="25" t="s">
        <v>103</v>
      </c>
      <c r="G82" s="185" t="s">
        <v>72</v>
      </c>
      <c r="H82" s="186"/>
      <c r="I82" s="182" t="s">
        <v>100</v>
      </c>
      <c r="J82" s="183"/>
      <c r="K82" s="187">
        <f>$K$80*$D$30</f>
        <v>0</v>
      </c>
      <c r="L82" s="188"/>
      <c r="M82" s="25" t="s">
        <v>27</v>
      </c>
    </row>
    <row r="83" spans="2:13" ht="3" customHeight="1">
      <c r="B83" s="22"/>
      <c r="C83" s="22"/>
      <c r="D83" s="22"/>
      <c r="E83" s="22"/>
      <c r="F83" s="22"/>
      <c r="G83" s="22"/>
      <c r="H83" s="22"/>
      <c r="I83" s="22"/>
      <c r="J83" s="22"/>
      <c r="K83" s="22"/>
      <c r="L83" s="22"/>
      <c r="M83" s="22"/>
    </row>
    <row r="84" spans="2:13" ht="12.75" customHeight="1">
      <c r="B84" s="127" t="s">
        <v>75</v>
      </c>
      <c r="C84" s="127"/>
      <c r="D84" s="127"/>
      <c r="E84" s="127"/>
      <c r="F84" s="127"/>
      <c r="G84" s="127"/>
      <c r="H84" s="127"/>
      <c r="I84" s="127"/>
      <c r="J84" s="127"/>
      <c r="K84" s="127"/>
      <c r="L84" s="127"/>
      <c r="M84" s="127"/>
    </row>
    <row r="85" spans="2:13" ht="3" customHeight="1">
      <c r="B85" s="22"/>
      <c r="C85" s="22"/>
      <c r="D85" s="22"/>
      <c r="E85" s="22"/>
      <c r="F85" s="22"/>
      <c r="G85" s="22"/>
      <c r="H85" s="22"/>
      <c r="I85" s="22"/>
      <c r="J85" s="22"/>
      <c r="K85" s="22"/>
      <c r="L85" s="22"/>
      <c r="M85" s="22"/>
    </row>
    <row r="86" spans="2:13" ht="19.5" customHeight="1">
      <c r="B86" s="190" t="s">
        <v>88</v>
      </c>
      <c r="C86" s="113"/>
      <c r="D86" s="113"/>
      <c r="E86" s="191"/>
      <c r="F86" s="192" t="str">
        <f>$E$68</f>
        <v>選択してください</v>
      </c>
      <c r="G86" s="193"/>
      <c r="H86" s="193"/>
      <c r="I86" s="193"/>
      <c r="J86" s="194"/>
      <c r="K86" s="22"/>
      <c r="L86" s="22"/>
      <c r="M86" s="22"/>
    </row>
    <row r="87" spans="2:13" ht="3" customHeight="1">
      <c r="B87" s="22"/>
      <c r="C87" s="22"/>
      <c r="D87" s="22"/>
      <c r="E87" s="22"/>
      <c r="F87" s="22"/>
      <c r="G87" s="22"/>
      <c r="H87" s="22"/>
      <c r="I87" s="22"/>
      <c r="J87" s="22"/>
      <c r="K87" s="22"/>
      <c r="L87" s="22"/>
      <c r="M87" s="22"/>
    </row>
    <row r="88" spans="2:7" ht="19.5" customHeight="1">
      <c r="B88" s="146" t="s">
        <v>24</v>
      </c>
      <c r="C88" s="113"/>
      <c r="D88" s="113"/>
      <c r="E88" s="24" t="str">
        <f>$D$30&amp;"年"</f>
        <v>5年</v>
      </c>
      <c r="F88" s="192" t="str">
        <f>$G$30</f>
        <v>法定耐用年数を記入</v>
      </c>
      <c r="G88" s="194"/>
    </row>
    <row r="89" ht="3" customHeight="1"/>
    <row r="90" spans="2:13" ht="19.5" customHeight="1">
      <c r="B90" s="190" t="s">
        <v>41</v>
      </c>
      <c r="C90" s="113"/>
      <c r="D90" s="113"/>
      <c r="E90" s="192" t="str">
        <f>$D$16</f>
        <v>選択してください</v>
      </c>
      <c r="F90" s="193"/>
      <c r="G90" s="193"/>
      <c r="H90" s="193"/>
      <c r="I90" s="194"/>
      <c r="J90" s="22"/>
      <c r="K90" s="22"/>
      <c r="L90" s="22"/>
      <c r="M90" s="22"/>
    </row>
    <row r="91" ht="19.5" customHeight="1"/>
    <row r="92" ht="19.5" customHeight="1"/>
    <row r="93" ht="19.5" customHeight="1"/>
  </sheetData>
  <sheetProtection password="A490" sheet="1"/>
  <mergeCells count="109">
    <mergeCell ref="B86:E86"/>
    <mergeCell ref="F86:J86"/>
    <mergeCell ref="B88:D88"/>
    <mergeCell ref="F88:G88"/>
    <mergeCell ref="B90:D90"/>
    <mergeCell ref="E90:I90"/>
    <mergeCell ref="B82:C82"/>
    <mergeCell ref="D82:E82"/>
    <mergeCell ref="G82:H82"/>
    <mergeCell ref="I82:J82"/>
    <mergeCell ref="K82:L82"/>
    <mergeCell ref="B84:M84"/>
    <mergeCell ref="B78:M78"/>
    <mergeCell ref="B80:C80"/>
    <mergeCell ref="D80:E80"/>
    <mergeCell ref="G80:H80"/>
    <mergeCell ref="I80:J80"/>
    <mergeCell ref="K80:L80"/>
    <mergeCell ref="B74:B76"/>
    <mergeCell ref="C74:D74"/>
    <mergeCell ref="E74:I74"/>
    <mergeCell ref="K74:M76"/>
    <mergeCell ref="C76:D76"/>
    <mergeCell ref="E76:I76"/>
    <mergeCell ref="B66:M66"/>
    <mergeCell ref="B68:B72"/>
    <mergeCell ref="C68:D68"/>
    <mergeCell ref="E68:I68"/>
    <mergeCell ref="K68:M72"/>
    <mergeCell ref="C70:D70"/>
    <mergeCell ref="E70:I70"/>
    <mergeCell ref="C72:D72"/>
    <mergeCell ref="E72:I72"/>
    <mergeCell ref="B56:J56"/>
    <mergeCell ref="L56:M56"/>
    <mergeCell ref="B58:M58"/>
    <mergeCell ref="B62:C62"/>
    <mergeCell ref="D62:I62"/>
    <mergeCell ref="K62:M64"/>
    <mergeCell ref="B64:C64"/>
    <mergeCell ref="D64:I64"/>
    <mergeCell ref="B53:C53"/>
    <mergeCell ref="L53:M53"/>
    <mergeCell ref="B54:C54"/>
    <mergeCell ref="L54:M54"/>
    <mergeCell ref="B55:C55"/>
    <mergeCell ref="L55:M55"/>
    <mergeCell ref="B50:C50"/>
    <mergeCell ref="L50:M50"/>
    <mergeCell ref="B51:C51"/>
    <mergeCell ref="L51:M51"/>
    <mergeCell ref="B52:C52"/>
    <mergeCell ref="L52:M52"/>
    <mergeCell ref="B47:C47"/>
    <mergeCell ref="L47:M47"/>
    <mergeCell ref="B48:C48"/>
    <mergeCell ref="L48:M48"/>
    <mergeCell ref="B49:C49"/>
    <mergeCell ref="L49:M49"/>
    <mergeCell ref="B44:C44"/>
    <mergeCell ref="L44:M44"/>
    <mergeCell ref="B45:C45"/>
    <mergeCell ref="L45:M45"/>
    <mergeCell ref="B46:C46"/>
    <mergeCell ref="L46:M46"/>
    <mergeCell ref="B41:C41"/>
    <mergeCell ref="L41:M41"/>
    <mergeCell ref="B42:C42"/>
    <mergeCell ref="L42:M42"/>
    <mergeCell ref="B43:C43"/>
    <mergeCell ref="L43:M43"/>
    <mergeCell ref="B34:M34"/>
    <mergeCell ref="B36:D37"/>
    <mergeCell ref="E36:G37"/>
    <mergeCell ref="B39:C40"/>
    <mergeCell ref="D39:F39"/>
    <mergeCell ref="G39:H40"/>
    <mergeCell ref="I39:J40"/>
    <mergeCell ref="K39:M40"/>
    <mergeCell ref="H24:H25"/>
    <mergeCell ref="B27:M28"/>
    <mergeCell ref="B30:C30"/>
    <mergeCell ref="D30:E30"/>
    <mergeCell ref="G30:H30"/>
    <mergeCell ref="B32:M32"/>
    <mergeCell ref="B18:C19"/>
    <mergeCell ref="D18:H19"/>
    <mergeCell ref="J18:M24"/>
    <mergeCell ref="B21:C22"/>
    <mergeCell ref="D21:H22"/>
    <mergeCell ref="B24:C25"/>
    <mergeCell ref="D24:D25"/>
    <mergeCell ref="E24:E25"/>
    <mergeCell ref="F24:F25"/>
    <mergeCell ref="G24:G25"/>
    <mergeCell ref="B13:C14"/>
    <mergeCell ref="E13:F13"/>
    <mergeCell ref="D14:E14"/>
    <mergeCell ref="F14:G14"/>
    <mergeCell ref="H14:M14"/>
    <mergeCell ref="B16:C16"/>
    <mergeCell ref="D16:E16"/>
    <mergeCell ref="G16:M16"/>
    <mergeCell ref="B2:M2"/>
    <mergeCell ref="B4:M4"/>
    <mergeCell ref="B6:M7"/>
    <mergeCell ref="B9:C9"/>
    <mergeCell ref="D9:M9"/>
    <mergeCell ref="B11:M11"/>
  </mergeCells>
  <conditionalFormatting sqref="C72:I72">
    <cfRule type="expression" priority="1" dxfId="0" stopIfTrue="1">
      <formula>$E$68="従来設備・施設の実測データ"</formula>
    </cfRule>
  </conditionalFormatting>
  <conditionalFormatting sqref="B18:H19">
    <cfRule type="expression" priority="2" dxfId="0" stopIfTrue="1">
      <formula>$D$16="新設"</formula>
    </cfRule>
  </conditionalFormatting>
  <dataValidations count="4">
    <dataValidation type="list" allowBlank="1" showInputMessage="1" showErrorMessage="1" sqref="E68:I68">
      <formula1>"選択してください,従来設備・施設の実測データ,従来設備・施設の性能より推計,仮想設備（現在の平均的な販売設備）の性能より推計"</formula1>
    </dataValidation>
    <dataValidation type="list" allowBlank="1" showInputMessage="1" showErrorMessage="1" sqref="G30:H30">
      <formula1>"法定耐用年数を記入,想定使用年数を記入"</formula1>
    </dataValidation>
    <dataValidation type="list" allowBlank="1" showInputMessage="1" showErrorMessage="1" sqref="F24">
      <formula1>$T$12:$T$22</formula1>
    </dataValidation>
    <dataValidation type="list" allowBlank="1" showInputMessage="1" showErrorMessage="1" sqref="D16:E16">
      <formula1>"選択してください,新設,入れ替え"</formula1>
    </dataValidation>
  </dataValidations>
  <printOptions/>
  <pageMargins left="0.7" right="0.7" top="0.75" bottom="0.75" header="0.3" footer="0.3"/>
  <pageSetup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dimension ref="B2:E14"/>
  <sheetViews>
    <sheetView zoomScaleSheetLayoutView="100" zoomScalePageLayoutView="0" workbookViewId="0" topLeftCell="A1">
      <selection activeCell="E14" sqref="E14"/>
    </sheetView>
  </sheetViews>
  <sheetFormatPr defaultColWidth="0" defaultRowHeight="15"/>
  <cols>
    <col min="1" max="1" width="2.00390625" style="42" customWidth="1"/>
    <col min="2" max="2" width="11.421875" style="42" customWidth="1"/>
    <col min="3" max="3" width="20.140625" style="53" customWidth="1"/>
    <col min="4" max="4" width="48.28125" style="42" customWidth="1"/>
    <col min="5" max="5" width="52.00390625" style="42" customWidth="1"/>
    <col min="6" max="6" width="2.00390625" style="42" customWidth="1"/>
    <col min="7" max="16384" width="0" style="42" hidden="1" customWidth="1"/>
  </cols>
  <sheetData>
    <row r="2" spans="2:5" ht="15.75">
      <c r="B2" s="195" t="s">
        <v>118</v>
      </c>
      <c r="C2" s="195"/>
      <c r="D2" s="195"/>
      <c r="E2" s="195"/>
    </row>
    <row r="4" spans="2:5" ht="12.75">
      <c r="B4" s="43" t="s">
        <v>113</v>
      </c>
      <c r="C4" s="44" t="s">
        <v>112</v>
      </c>
      <c r="D4" s="44" t="s">
        <v>111</v>
      </c>
      <c r="E4" s="45" t="s">
        <v>110</v>
      </c>
    </row>
    <row r="5" spans="2:5" ht="26.25">
      <c r="B5" s="46">
        <v>42865</v>
      </c>
      <c r="C5" s="47" t="s">
        <v>114</v>
      </c>
      <c r="D5" s="48" t="s">
        <v>109</v>
      </c>
      <c r="E5" s="49" t="s">
        <v>108</v>
      </c>
    </row>
    <row r="6" spans="2:5" ht="26.25">
      <c r="B6" s="46">
        <v>42865</v>
      </c>
      <c r="C6" s="47" t="s">
        <v>115</v>
      </c>
      <c r="D6" s="48" t="s">
        <v>109</v>
      </c>
      <c r="E6" s="49" t="s">
        <v>108</v>
      </c>
    </row>
    <row r="7" spans="2:5" ht="26.25">
      <c r="B7" s="46">
        <v>42865</v>
      </c>
      <c r="C7" s="47" t="s">
        <v>116</v>
      </c>
      <c r="D7" s="48" t="s">
        <v>109</v>
      </c>
      <c r="E7" s="49" t="s">
        <v>108</v>
      </c>
    </row>
    <row r="8" spans="2:5" ht="26.25">
      <c r="B8" s="46">
        <v>42865</v>
      </c>
      <c r="C8" s="47" t="s">
        <v>117</v>
      </c>
      <c r="D8" s="48" t="s">
        <v>109</v>
      </c>
      <c r="E8" s="49" t="s">
        <v>108</v>
      </c>
    </row>
    <row r="9" spans="2:5" ht="12.75">
      <c r="B9" s="50">
        <v>42888</v>
      </c>
      <c r="C9" s="51" t="s">
        <v>119</v>
      </c>
      <c r="D9" s="52" t="s">
        <v>120</v>
      </c>
      <c r="E9" s="49" t="s">
        <v>121</v>
      </c>
    </row>
    <row r="10" spans="2:5" ht="26.25">
      <c r="B10" s="62">
        <v>43594</v>
      </c>
      <c r="C10" s="58" t="s">
        <v>123</v>
      </c>
      <c r="D10" s="59" t="s">
        <v>124</v>
      </c>
      <c r="E10" s="48" t="s">
        <v>137</v>
      </c>
    </row>
    <row r="11" spans="2:5" ht="12.75">
      <c r="B11" s="62">
        <v>43594</v>
      </c>
      <c r="C11" s="56" t="s">
        <v>129</v>
      </c>
      <c r="D11" s="61" t="s">
        <v>130</v>
      </c>
      <c r="E11" s="48" t="s">
        <v>137</v>
      </c>
    </row>
    <row r="12" spans="2:5" ht="12.75">
      <c r="B12" s="62">
        <v>43594</v>
      </c>
      <c r="C12" s="58" t="s">
        <v>133</v>
      </c>
      <c r="D12" s="60" t="s">
        <v>132</v>
      </c>
      <c r="E12" s="48" t="s">
        <v>137</v>
      </c>
    </row>
    <row r="13" spans="2:5" ht="12.75">
      <c r="B13" s="62">
        <v>43594</v>
      </c>
      <c r="C13" s="56" t="s">
        <v>125</v>
      </c>
      <c r="D13" s="52" t="s">
        <v>109</v>
      </c>
      <c r="E13" s="57" t="s">
        <v>138</v>
      </c>
    </row>
    <row r="14" spans="2:5" ht="12.75">
      <c r="B14" s="62">
        <v>43594</v>
      </c>
      <c r="C14" s="58" t="s">
        <v>126</v>
      </c>
      <c r="D14" s="60" t="s">
        <v>127</v>
      </c>
      <c r="E14" s="48" t="s">
        <v>137</v>
      </c>
    </row>
  </sheetData>
  <sheetProtection password="A490" sheet="1"/>
  <mergeCells count="1">
    <mergeCell ref="B2:E2"/>
  </mergeCells>
  <printOptions/>
  <pageMargins left="0.7" right="0.7" top="0.75" bottom="0.75" header="0.3" footer="0.3"/>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Oya, Masashi (JP - Tokyo)</dc:creator>
  <cp:keywords/>
  <dc:description/>
  <cp:lastModifiedBy>Yoichi Nishiyama (西山 洋一)</cp:lastModifiedBy>
  <cp:lastPrinted>2016-12-22T06:16:21Z</cp:lastPrinted>
  <dcterms:created xsi:type="dcterms:W3CDTF">2015-11-24T01:48:43Z</dcterms:created>
  <dcterms:modified xsi:type="dcterms:W3CDTF">2020-05-07T01:58:10Z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