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CO2削減量計算シート\201608_CO2排出削減量計算\"/>
    </mc:Choice>
  </mc:AlternateContent>
  <bookViews>
    <workbookView xWindow="480" yWindow="90" windowWidth="16290" windowHeight="7290"/>
  </bookViews>
  <sheets>
    <sheet name="原単位比較 記入例 " sheetId="10" r:id="rId1"/>
    <sheet name="原単位比較 記入用" sheetId="11" r:id="rId2"/>
  </sheets>
  <definedNames>
    <definedName name="_xlnm.Print_Area" localSheetId="1">'原単位比較 記入用'!$A$1:$P$73</definedName>
    <definedName name="_xlnm.Print_Area" localSheetId="0">'原単位比較 記入例 '!$A$1:$P$74</definedName>
  </definedNames>
  <calcPr calcId="152511"/>
</workbook>
</file>

<file path=xl/calcChain.xml><?xml version="1.0" encoding="utf-8"?>
<calcChain xmlns="http://schemas.openxmlformats.org/spreadsheetml/2006/main">
  <c r="G69" i="11" l="1"/>
  <c r="C69" i="11"/>
  <c r="H68" i="11"/>
  <c r="C68" i="11"/>
  <c r="G67" i="11"/>
  <c r="C67" i="11"/>
  <c r="H66" i="11"/>
  <c r="C66" i="11"/>
  <c r="G57" i="11"/>
  <c r="C57" i="11"/>
  <c r="H56" i="11"/>
  <c r="C56" i="11"/>
  <c r="G55" i="11"/>
  <c r="C55" i="11"/>
  <c r="H54" i="11"/>
  <c r="C54" i="11"/>
  <c r="C43" i="11"/>
  <c r="N39" i="11"/>
  <c r="M39" i="11"/>
  <c r="L39" i="11"/>
  <c r="K39" i="11"/>
  <c r="J39" i="11"/>
  <c r="I39" i="11"/>
  <c r="H39" i="11"/>
  <c r="G39" i="11"/>
  <c r="F39" i="11"/>
  <c r="E39" i="11"/>
  <c r="D39" i="11"/>
  <c r="C39" i="11"/>
  <c r="N38" i="11"/>
  <c r="M38" i="11"/>
  <c r="L38" i="11"/>
  <c r="K38" i="11"/>
  <c r="J38" i="11"/>
  <c r="I38" i="11"/>
  <c r="H38" i="11"/>
  <c r="G38" i="11"/>
  <c r="F38" i="11"/>
  <c r="E38" i="11"/>
  <c r="D38" i="11"/>
  <c r="C38" i="11"/>
  <c r="A38" i="11"/>
  <c r="N37" i="11"/>
  <c r="M37" i="11"/>
  <c r="L37" i="11"/>
  <c r="K37" i="11"/>
  <c r="J37" i="11"/>
  <c r="I37" i="11"/>
  <c r="H37" i="11"/>
  <c r="G37" i="11"/>
  <c r="F37" i="11"/>
  <c r="E37" i="11"/>
  <c r="D37" i="11"/>
  <c r="C37" i="11"/>
  <c r="A37" i="11"/>
  <c r="A33" i="11"/>
  <c r="A31" i="11"/>
  <c r="N26" i="11"/>
  <c r="M26" i="11"/>
  <c r="L26" i="11"/>
  <c r="K26" i="11"/>
  <c r="J26" i="11"/>
  <c r="I26" i="11"/>
  <c r="H26" i="11"/>
  <c r="G26" i="11"/>
  <c r="F26" i="11"/>
  <c r="E26" i="11"/>
  <c r="D26" i="11"/>
  <c r="C26" i="11"/>
  <c r="N25" i="11"/>
  <c r="M25" i="11"/>
  <c r="L25" i="11"/>
  <c r="K25" i="11"/>
  <c r="J25" i="11"/>
  <c r="I25" i="11"/>
  <c r="H25" i="11"/>
  <c r="G25" i="11"/>
  <c r="F25" i="11"/>
  <c r="E25" i="11"/>
  <c r="D25" i="11"/>
  <c r="C25" i="11"/>
  <c r="A25" i="11"/>
  <c r="N24" i="11"/>
  <c r="M24" i="11"/>
  <c r="L24" i="11"/>
  <c r="K24" i="11"/>
  <c r="J24" i="11"/>
  <c r="I24" i="11"/>
  <c r="H24" i="11"/>
  <c r="G24" i="11"/>
  <c r="F24" i="11"/>
  <c r="E24" i="11"/>
  <c r="D24" i="11"/>
  <c r="C24" i="11"/>
  <c r="A24" i="11"/>
  <c r="A20" i="11"/>
  <c r="A18" i="11"/>
  <c r="O13" i="11"/>
  <c r="O12" i="11"/>
  <c r="H69" i="10"/>
  <c r="G70" i="10" s="1"/>
  <c r="H67" i="10"/>
  <c r="G68" i="10"/>
  <c r="C70" i="10"/>
  <c r="C69" i="10"/>
  <c r="C68" i="10"/>
  <c r="C67" i="10"/>
  <c r="C57" i="10"/>
  <c r="C58" i="10"/>
  <c r="H57" i="10"/>
  <c r="G58" i="10" s="1"/>
  <c r="C56" i="10"/>
  <c r="H55" i="10"/>
  <c r="N26" i="10"/>
  <c r="M26" i="10"/>
  <c r="L26" i="10"/>
  <c r="K26" i="10"/>
  <c r="J26" i="10"/>
  <c r="I26" i="10"/>
  <c r="H26" i="10"/>
  <c r="G26" i="10"/>
  <c r="F26" i="10"/>
  <c r="E26" i="10"/>
  <c r="D26" i="10"/>
  <c r="C26" i="10"/>
  <c r="N25" i="10"/>
  <c r="M25" i="10"/>
  <c r="L25" i="10"/>
  <c r="K25" i="10"/>
  <c r="J25" i="10"/>
  <c r="I25" i="10"/>
  <c r="H25" i="10"/>
  <c r="G25" i="10"/>
  <c r="F25" i="10"/>
  <c r="E25" i="10"/>
  <c r="D25" i="10"/>
  <c r="C25" i="10"/>
  <c r="N39" i="10"/>
  <c r="M39" i="10"/>
  <c r="L39" i="10"/>
  <c r="K39" i="10"/>
  <c r="J39" i="10"/>
  <c r="I39" i="10"/>
  <c r="H39" i="10"/>
  <c r="G39" i="10"/>
  <c r="F39" i="10"/>
  <c r="E39" i="10"/>
  <c r="D39" i="10"/>
  <c r="C39" i="10"/>
  <c r="N38" i="10"/>
  <c r="M38" i="10"/>
  <c r="L38" i="10"/>
  <c r="K38" i="10"/>
  <c r="J38" i="10"/>
  <c r="I38" i="10"/>
  <c r="H38" i="10"/>
  <c r="G38" i="10"/>
  <c r="F38" i="10"/>
  <c r="E38" i="10"/>
  <c r="D38" i="10"/>
  <c r="C38" i="10"/>
  <c r="C55" i="10"/>
  <c r="O25" i="11" l="1"/>
  <c r="O56" i="11" s="1"/>
  <c r="O26" i="11"/>
  <c r="O59" i="11" s="1"/>
  <c r="O38" i="11"/>
  <c r="O68" i="11" s="1"/>
  <c r="O39" i="11"/>
  <c r="O71" i="11" s="1"/>
  <c r="O64" i="11" s="1"/>
  <c r="O24" i="11"/>
  <c r="O54" i="11" s="1"/>
  <c r="O37" i="11"/>
  <c r="O66" i="11" s="1"/>
  <c r="N40" i="10"/>
  <c r="M40" i="10"/>
  <c r="L40" i="10"/>
  <c r="K40" i="10"/>
  <c r="J40" i="10"/>
  <c r="I40" i="10"/>
  <c r="H40" i="10"/>
  <c r="G40" i="10"/>
  <c r="F40" i="10"/>
  <c r="E40" i="10"/>
  <c r="D40" i="10"/>
  <c r="C40" i="10"/>
  <c r="A34" i="10"/>
  <c r="A32" i="10"/>
  <c r="A39" i="10"/>
  <c r="A38" i="10"/>
  <c r="N27" i="10"/>
  <c r="M27" i="10"/>
  <c r="L27" i="10"/>
  <c r="K27" i="10"/>
  <c r="J27" i="10"/>
  <c r="I27" i="10"/>
  <c r="H27" i="10"/>
  <c r="G27" i="10"/>
  <c r="F27" i="10"/>
  <c r="E27" i="10"/>
  <c r="D27" i="10"/>
  <c r="C27" i="10"/>
  <c r="A26" i="10"/>
  <c r="A25" i="10"/>
  <c r="A21" i="10"/>
  <c r="A19" i="10"/>
  <c r="O52" i="11" l="1"/>
  <c r="O45" i="11" s="1"/>
  <c r="O40" i="10"/>
  <c r="O72" i="10" s="1"/>
  <c r="O39" i="10"/>
  <c r="O69" i="10" s="1"/>
  <c r="O38" i="10"/>
  <c r="O67" i="10" s="1"/>
  <c r="O26" i="10"/>
  <c r="O57" i="10" s="1"/>
  <c r="O14" i="10"/>
  <c r="O13" i="10"/>
  <c r="O65" i="10" l="1"/>
  <c r="G56" i="10"/>
  <c r="C44" i="10"/>
  <c r="O27" i="10" l="1"/>
  <c r="O60" i="10" s="1"/>
  <c r="O25" i="10" l="1"/>
  <c r="O55" i="10" s="1"/>
  <c r="O53" i="10" s="1"/>
  <c r="O46" i="10" l="1"/>
</calcChain>
</file>

<file path=xl/sharedStrings.xml><?xml version="1.0" encoding="utf-8"?>
<sst xmlns="http://schemas.openxmlformats.org/spreadsheetml/2006/main" count="347" uniqueCount="92">
  <si>
    <t>CO2排出削減量</t>
    <rPh sb="3" eb="5">
      <t>ハイシュツ</t>
    </rPh>
    <rPh sb="5" eb="7">
      <t>サクゲン</t>
    </rPh>
    <rPh sb="7" eb="8">
      <t>リョウ</t>
    </rPh>
    <phoneticPr fontId="1"/>
  </si>
  <si>
    <t>ton-CO2/年</t>
    <rPh sb="8" eb="9">
      <t>ネン</t>
    </rPh>
    <phoneticPr fontId="1"/>
  </si>
  <si>
    <t>リファレンスCO2排出量</t>
    <rPh sb="9" eb="11">
      <t>ハイシュツ</t>
    </rPh>
    <rPh sb="11" eb="12">
      <t>リョウ</t>
    </rPh>
    <phoneticPr fontId="1"/>
  </si>
  <si>
    <t>プロジェクトCO2排出量</t>
    <rPh sb="9" eb="11">
      <t>ハイシュツ</t>
    </rPh>
    <rPh sb="11" eb="12">
      <t>リョウ</t>
    </rPh>
    <phoneticPr fontId="1"/>
  </si>
  <si>
    <t>●リファレンスＣＯ２排出量の計算</t>
    <rPh sb="10" eb="12">
      <t>ハイシュツ</t>
    </rPh>
    <rPh sb="12" eb="13">
      <t>リョウ</t>
    </rPh>
    <rPh sb="14" eb="16">
      <t>ケイサン</t>
    </rPh>
    <phoneticPr fontId="1"/>
  </si>
  <si>
    <t>●プロジェクトＣＯ２排出量の計算</t>
    <rPh sb="10" eb="12">
      <t>ハイシュツ</t>
    </rPh>
    <rPh sb="12" eb="13">
      <t>リョウ</t>
    </rPh>
    <rPh sb="14" eb="16">
      <t>ケイサン</t>
    </rPh>
    <phoneticPr fontId="1"/>
  </si>
  <si>
    <t>黄色セルに記入</t>
    <rPh sb="0" eb="2">
      <t>キイロ</t>
    </rPh>
    <rPh sb="5" eb="7">
      <t>キニュウ</t>
    </rPh>
    <phoneticPr fontId="1"/>
  </si>
  <si>
    <t>出展：</t>
    <rPh sb="0" eb="2">
      <t>シュッテン</t>
    </rPh>
    <phoneticPr fontId="1"/>
  </si>
  <si>
    <t>自動計算結果</t>
    <rPh sb="0" eb="2">
      <t>ジドウ</t>
    </rPh>
    <rPh sb="2" eb="4">
      <t>ケイサン</t>
    </rPh>
    <rPh sb="4" eb="6">
      <t>ケッカ</t>
    </rPh>
    <phoneticPr fontId="1"/>
  </si>
  <si>
    <t>事業名</t>
    <rPh sb="0" eb="2">
      <t>ジギョウ</t>
    </rPh>
    <rPh sb="2" eb="3">
      <t>メイ</t>
    </rPh>
    <phoneticPr fontId="5"/>
  </si>
  <si>
    <t>実施サイト</t>
    <rPh sb="0" eb="2">
      <t>ジッシ</t>
    </rPh>
    <phoneticPr fontId="5"/>
  </si>
  <si>
    <t>住所</t>
    <rPh sb="0" eb="2">
      <t>ジュウショ</t>
    </rPh>
    <phoneticPr fontId="5"/>
  </si>
  <si>
    <t>緯度</t>
    <rPh sb="0" eb="2">
      <t>イド</t>
    </rPh>
    <phoneticPr fontId="5"/>
  </si>
  <si>
    <t>経度</t>
    <rPh sb="0" eb="2">
      <t>ケイド</t>
    </rPh>
    <phoneticPr fontId="5"/>
  </si>
  <si>
    <t>1月</t>
    <rPh sb="1" eb="2">
      <t>ツキ</t>
    </rPh>
    <phoneticPr fontId="5"/>
  </si>
  <si>
    <t>2月</t>
  </si>
  <si>
    <t>3月</t>
  </si>
  <si>
    <t>4月</t>
  </si>
  <si>
    <t>5月</t>
  </si>
  <si>
    <t>6月</t>
  </si>
  <si>
    <t>7月</t>
  </si>
  <si>
    <t>8月</t>
  </si>
  <si>
    <t>9月</t>
  </si>
  <si>
    <t>10月</t>
  </si>
  <si>
    <t>11月</t>
  </si>
  <si>
    <t>12月</t>
  </si>
  <si>
    <t>年間合計</t>
    <rPh sb="0" eb="2">
      <t>ネンカン</t>
    </rPh>
    <rPh sb="2" eb="4">
      <t>ゴウケイ</t>
    </rPh>
    <phoneticPr fontId="1"/>
  </si>
  <si>
    <t>Q</t>
    <phoneticPr fontId="1"/>
  </si>
  <si>
    <t>Q=Ry-Py</t>
    <phoneticPr fontId="1"/>
  </si>
  <si>
    <t>Ry</t>
    <phoneticPr fontId="1"/>
  </si>
  <si>
    <t>Py</t>
    <phoneticPr fontId="1"/>
  </si>
  <si>
    <t>MWh/年</t>
    <rPh sb="4" eb="5">
      <t>ネン</t>
    </rPh>
    <phoneticPr fontId="1"/>
  </si>
  <si>
    <t>ｇeｆ</t>
    <phoneticPr fontId="1"/>
  </si>
  <si>
    <t>ton-CO2/MWｈ</t>
    <phoneticPr fontId="1"/>
  </si>
  <si>
    <t>天然ガス</t>
    <rPh sb="0" eb="2">
      <t>テンネン</t>
    </rPh>
    <phoneticPr fontId="1"/>
  </si>
  <si>
    <t>リファレンスの場合の年間消費電力量</t>
    <rPh sb="7" eb="9">
      <t>バアイ</t>
    </rPh>
    <rPh sb="10" eb="12">
      <t>ネンカン</t>
    </rPh>
    <rPh sb="12" eb="14">
      <t>ショウヒ</t>
    </rPh>
    <rPh sb="14" eb="16">
      <t>デンリョク</t>
    </rPh>
    <rPh sb="16" eb="17">
      <t>リョウ</t>
    </rPh>
    <phoneticPr fontId="1"/>
  </si>
  <si>
    <t>RQey</t>
    <phoneticPr fontId="1"/>
  </si>
  <si>
    <t>１GJ=0.28MWｈ</t>
    <phoneticPr fontId="1"/>
  </si>
  <si>
    <t>1Gcal=1.163MWｈ</t>
    <phoneticPr fontId="1"/>
  </si>
  <si>
    <t>PQey</t>
    <phoneticPr fontId="1"/>
  </si>
  <si>
    <t>プロジェクトの場合の年間消費電力量</t>
    <rPh sb="7" eb="9">
      <t>バアイ</t>
    </rPh>
    <rPh sb="10" eb="12">
      <t>ネンカン</t>
    </rPh>
    <rPh sb="12" eb="14">
      <t>ショウヒ</t>
    </rPh>
    <rPh sb="14" eb="16">
      <t>デンリョク</t>
    </rPh>
    <rPh sb="16" eb="17">
      <t>リョウ</t>
    </rPh>
    <phoneticPr fontId="1"/>
  </si>
  <si>
    <t>MWｈ</t>
    <phoneticPr fontId="1"/>
  </si>
  <si>
    <t>/年</t>
    <rPh sb="1" eb="2">
      <t>ネン</t>
    </rPh>
    <phoneticPr fontId="1"/>
  </si>
  <si>
    <t>※　発熱量単位及び消費量単位に注意願います。</t>
    <rPh sb="2" eb="4">
      <t>ハツネツ</t>
    </rPh>
    <rPh sb="4" eb="5">
      <t>リョウ</t>
    </rPh>
    <rPh sb="5" eb="7">
      <t>タンイ</t>
    </rPh>
    <rPh sb="7" eb="8">
      <t>オヨ</t>
    </rPh>
    <rPh sb="9" eb="12">
      <t>ショウヒリョウ</t>
    </rPh>
    <rPh sb="12" eb="14">
      <t>タンイ</t>
    </rPh>
    <rPh sb="15" eb="17">
      <t>チュウイ</t>
    </rPh>
    <rPh sb="17" eb="18">
      <t>ネガ</t>
    </rPh>
    <phoneticPr fontId="1"/>
  </si>
  <si>
    <t>ton-CO2/</t>
    <phoneticPr fontId="1"/>
  </si>
  <si>
    <t>H30年度JCM設備補助公募要領</t>
    <rPh sb="3" eb="5">
      <t>ネンド</t>
    </rPh>
    <rPh sb="8" eb="10">
      <t>セツビ</t>
    </rPh>
    <rPh sb="10" eb="12">
      <t>ホジョ</t>
    </rPh>
    <rPh sb="12" eb="14">
      <t>コウボ</t>
    </rPh>
    <rPh sb="14" eb="16">
      <t>ヨウリョウ</t>
    </rPh>
    <phoneticPr fontId="1"/>
  </si>
  <si>
    <t>原単位の要素</t>
    <rPh sb="0" eb="3">
      <t>ゲンタンイ</t>
    </rPh>
    <rPh sb="4" eb="6">
      <t>ヨウソ</t>
    </rPh>
    <phoneticPr fontId="5"/>
  </si>
  <si>
    <t>△△生産工程の消費エネルギー</t>
    <rPh sb="2" eb="4">
      <t>セイサン</t>
    </rPh>
    <rPh sb="4" eb="6">
      <t>コウテイ</t>
    </rPh>
    <rPh sb="7" eb="9">
      <t>ショウヒ</t>
    </rPh>
    <phoneticPr fontId="1"/>
  </si>
  <si>
    <t>○○生産工場への高効率△△工程の導入</t>
    <rPh sb="2" eb="4">
      <t>セイサン</t>
    </rPh>
    <rPh sb="4" eb="6">
      <t>コウジョウ</t>
    </rPh>
    <rPh sb="8" eb="9">
      <t>コウ</t>
    </rPh>
    <rPh sb="9" eb="11">
      <t>コウリツ</t>
    </rPh>
    <rPh sb="13" eb="15">
      <t>コウテイ</t>
    </rPh>
    <rPh sb="16" eb="18">
      <t>ドウニュウ</t>
    </rPh>
    <phoneticPr fontId="1"/>
  </si>
  <si>
    <t>（１）原単位の分母負荷（生産量など）</t>
    <rPh sb="3" eb="6">
      <t>ゲンタンイ</t>
    </rPh>
    <rPh sb="7" eb="9">
      <t>ブンボ</t>
    </rPh>
    <rPh sb="9" eb="11">
      <t>フカ</t>
    </rPh>
    <rPh sb="12" eb="14">
      <t>セイサン</t>
    </rPh>
    <rPh sb="14" eb="15">
      <t>リョウ</t>
    </rPh>
    <phoneticPr fontId="1"/>
  </si>
  <si>
    <t>単位</t>
    <rPh sb="0" eb="2">
      <t>タンイ</t>
    </rPh>
    <phoneticPr fontId="1"/>
  </si>
  <si>
    <t>個</t>
    <rPh sb="0" eb="1">
      <t>コ</t>
    </rPh>
    <phoneticPr fontId="1"/>
  </si>
  <si>
    <t>年合計</t>
    <rPh sb="0" eb="1">
      <t>ネン</t>
    </rPh>
    <rPh sb="1" eb="3">
      <t>ゴウケイ</t>
    </rPh>
    <phoneticPr fontId="1"/>
  </si>
  <si>
    <t>A製品</t>
    <rPh sb="1" eb="3">
      <t>セイヒン</t>
    </rPh>
    <phoneticPr fontId="1"/>
  </si>
  <si>
    <t>B製品</t>
    <rPh sb="1" eb="3">
      <t>セイヒン</t>
    </rPh>
    <phoneticPr fontId="1"/>
  </si>
  <si>
    <t>エネルギー消費原単位</t>
    <rPh sb="5" eb="7">
      <t>ショウヒ</t>
    </rPh>
    <rPh sb="7" eb="10">
      <t>ゲンタンイ</t>
    </rPh>
    <phoneticPr fontId="1"/>
  </si>
  <si>
    <t>単位当たり燃料消費量</t>
    <rPh sb="0" eb="2">
      <t>タンイ</t>
    </rPh>
    <rPh sb="2" eb="3">
      <t>ア</t>
    </rPh>
    <rPh sb="5" eb="7">
      <t>ネンリョウ</t>
    </rPh>
    <rPh sb="7" eb="10">
      <t>ショウヒリョウ</t>
    </rPh>
    <phoneticPr fontId="1"/>
  </si>
  <si>
    <t>単位当たり電力消費量</t>
    <rPh sb="0" eb="2">
      <t>タンイ</t>
    </rPh>
    <rPh sb="2" eb="3">
      <t>ア</t>
    </rPh>
    <rPh sb="5" eb="7">
      <t>デンリョク</t>
    </rPh>
    <rPh sb="7" eb="10">
      <t>ショウヒリョウ</t>
    </rPh>
    <phoneticPr fontId="1"/>
  </si>
  <si>
    <t>L/100個</t>
    <rPh sb="5" eb="6">
      <t>コ</t>
    </rPh>
    <phoneticPr fontId="1"/>
  </si>
  <si>
    <t>ｋWh/100個</t>
    <rPh sb="7" eb="8">
      <t>コ</t>
    </rPh>
    <phoneticPr fontId="1"/>
  </si>
  <si>
    <t>燃料の種類</t>
    <rPh sb="0" eb="2">
      <t>ネンリョウ</t>
    </rPh>
    <rPh sb="3" eb="5">
      <t>シュルイ</t>
    </rPh>
    <phoneticPr fontId="1"/>
  </si>
  <si>
    <t>軽油</t>
    <rPh sb="0" eb="2">
      <t>ケイユ</t>
    </rPh>
    <phoneticPr fontId="1"/>
  </si>
  <si>
    <r>
      <t>Nm</t>
    </r>
    <r>
      <rPr>
        <vertAlign val="superscript"/>
        <sz val="11"/>
        <color theme="1"/>
        <rFont val="ＭＳ Ｐゴシック"/>
        <family val="3"/>
        <charset val="128"/>
        <scheme val="minor"/>
      </rPr>
      <t>3</t>
    </r>
    <r>
      <rPr>
        <sz val="11"/>
        <color theme="1"/>
        <rFont val="ＭＳ Ｐゴシック"/>
        <family val="2"/>
        <charset val="128"/>
        <scheme val="minor"/>
      </rPr>
      <t>/100個</t>
    </r>
    <rPh sb="7" eb="8">
      <t>コ</t>
    </rPh>
    <phoneticPr fontId="1"/>
  </si>
  <si>
    <t>月消費量</t>
    <rPh sb="0" eb="1">
      <t>ツキ</t>
    </rPh>
    <rPh sb="1" eb="3">
      <t>ショウヒ</t>
    </rPh>
    <rPh sb="3" eb="4">
      <t>リョウ</t>
    </rPh>
    <phoneticPr fontId="5"/>
  </si>
  <si>
    <t>消費電力量（MWh)</t>
    <rPh sb="0" eb="2">
      <t>ショウヒ</t>
    </rPh>
    <rPh sb="2" eb="4">
      <t>デンリョク</t>
    </rPh>
    <rPh sb="4" eb="5">
      <t>リョウ</t>
    </rPh>
    <phoneticPr fontId="5"/>
  </si>
  <si>
    <t>CO2排出削減量の計算</t>
    <rPh sb="3" eb="5">
      <t>ハイシュツ</t>
    </rPh>
    <rPh sb="5" eb="7">
      <t>サクゲン</t>
    </rPh>
    <rPh sb="7" eb="8">
      <t>リョウ</t>
    </rPh>
    <rPh sb="9" eb="11">
      <t>ケイサン</t>
    </rPh>
    <phoneticPr fontId="1"/>
  </si>
  <si>
    <t xml:space="preserve">※プロジェクト機での計画生産量などを記入 </t>
    <rPh sb="7" eb="8">
      <t>キ</t>
    </rPh>
    <rPh sb="10" eb="12">
      <t>ケイカク</t>
    </rPh>
    <rPh sb="12" eb="14">
      <t>セイサン</t>
    </rPh>
    <rPh sb="14" eb="15">
      <t>リョウ</t>
    </rPh>
    <rPh sb="18" eb="20">
      <t>キニュウ</t>
    </rPh>
    <phoneticPr fontId="1"/>
  </si>
  <si>
    <t>RQｆy1</t>
    <phoneticPr fontId="1"/>
  </si>
  <si>
    <t>fuｒf1</t>
    <phoneticPr fontId="1"/>
  </si>
  <si>
    <t>年間消費量</t>
    <rPh sb="0" eb="2">
      <t>ネンカン</t>
    </rPh>
    <rPh sb="2" eb="5">
      <t>ショウヒリョウ</t>
    </rPh>
    <phoneticPr fontId="1"/>
  </si>
  <si>
    <t>ｋL</t>
    <phoneticPr fontId="1"/>
  </si>
  <si>
    <r>
      <t>千Nm</t>
    </r>
    <r>
      <rPr>
        <vertAlign val="superscript"/>
        <sz val="11"/>
        <rFont val="ＭＳ Ｐゴシック"/>
        <family val="3"/>
        <charset val="128"/>
      </rPr>
      <t>3</t>
    </r>
    <rPh sb="0" eb="1">
      <t>セン</t>
    </rPh>
    <phoneticPr fontId="1"/>
  </si>
  <si>
    <t>ｋL</t>
    <phoneticPr fontId="1"/>
  </si>
  <si>
    <t>単位変更可</t>
    <rPh sb="0" eb="2">
      <t>タンイ</t>
    </rPh>
    <rPh sb="2" eb="4">
      <t>ヘンコウ</t>
    </rPh>
    <rPh sb="4" eb="5">
      <t>カ</t>
    </rPh>
    <phoneticPr fontId="1"/>
  </si>
  <si>
    <t>CO2排出係数</t>
    <rPh sb="3" eb="5">
      <t>ハイシュツ</t>
    </rPh>
    <rPh sb="5" eb="7">
      <t>ケイスウ</t>
    </rPh>
    <phoneticPr fontId="1"/>
  </si>
  <si>
    <t>Ｒｙ＝RQｆｙ1×fuｒf1+RQｆｙ2×fuｒf2+ＲＱey×gef</t>
    <phoneticPr fontId="1"/>
  </si>
  <si>
    <t>ton-CO2/年</t>
  </si>
  <si>
    <t>RQｆy2</t>
    <phoneticPr fontId="1"/>
  </si>
  <si>
    <t>fuｒf2</t>
    <phoneticPr fontId="1"/>
  </si>
  <si>
    <t>2017年版○○国エネルギー省△△資料</t>
    <rPh sb="4" eb="6">
      <t>ネンバン</t>
    </rPh>
    <rPh sb="8" eb="9">
      <t>コク</t>
    </rPh>
    <rPh sb="14" eb="15">
      <t>ショウ</t>
    </rPh>
    <rPh sb="17" eb="19">
      <t>シリョウ</t>
    </rPh>
    <phoneticPr fontId="1"/>
  </si>
  <si>
    <t>PＱｆy1</t>
    <phoneticPr fontId="1"/>
  </si>
  <si>
    <t>fupf1</t>
    <phoneticPr fontId="1"/>
  </si>
  <si>
    <t>Pｙ＝PQfｙ1×fupf1+PQfｙ2×fupf2+PQey×gef</t>
    <phoneticPr fontId="1"/>
  </si>
  <si>
    <t>PＱｆy2</t>
    <phoneticPr fontId="1"/>
  </si>
  <si>
    <t>fupf2</t>
    <phoneticPr fontId="1"/>
  </si>
  <si>
    <t>（２）リファレンス設備のエネルギー消費量</t>
    <rPh sb="9" eb="11">
      <t>セツビ</t>
    </rPh>
    <rPh sb="17" eb="19">
      <t>ショウヒ</t>
    </rPh>
    <rPh sb="19" eb="20">
      <t>リョウ</t>
    </rPh>
    <phoneticPr fontId="1"/>
  </si>
  <si>
    <t>（３）プロジェクト設備のエネルギー消費量</t>
    <rPh sb="9" eb="11">
      <t>セツビ</t>
    </rPh>
    <rPh sb="17" eb="19">
      <t>ショウヒ</t>
    </rPh>
    <rPh sb="19" eb="20">
      <t>リョウ</t>
    </rPh>
    <phoneticPr fontId="1"/>
  </si>
  <si>
    <t>　②（製品の計画生産量*リファレンスのエネルギー原単位*エネルギーのCO2排出係数）-（製品の計画生産量*プロジェクトのエネルギー原単位*エネルギーのCO2排出係数）</t>
    <rPh sb="3" eb="5">
      <t>セイヒン</t>
    </rPh>
    <rPh sb="6" eb="8">
      <t>ケイカク</t>
    </rPh>
    <rPh sb="8" eb="10">
      <t>セイサン</t>
    </rPh>
    <rPh sb="10" eb="11">
      <t>リョウ</t>
    </rPh>
    <rPh sb="24" eb="27">
      <t>ゲンタンイ</t>
    </rPh>
    <rPh sb="37" eb="39">
      <t>ハイシュツ</t>
    </rPh>
    <rPh sb="39" eb="41">
      <t>ケイスウ</t>
    </rPh>
    <phoneticPr fontId="1"/>
  </si>
  <si>
    <t>　①製品毎の単位あたり（ｍ、ｍ２、ｋｇ、個、ユニットなど）のエネルギー種別の消費量をリファレンス設備と導入するプロジェクト設備の場合の値を設定。</t>
    <rPh sb="48" eb="50">
      <t>セツビ</t>
    </rPh>
    <rPh sb="64" eb="66">
      <t>バアイ</t>
    </rPh>
    <phoneticPr fontId="1"/>
  </si>
  <si>
    <t>※ＣＯ２排出削減量計算の基本的な考え方</t>
    <rPh sb="4" eb="6">
      <t>ハイシュツ</t>
    </rPh>
    <rPh sb="6" eb="8">
      <t>サクゲン</t>
    </rPh>
    <rPh sb="8" eb="9">
      <t>リョウ</t>
    </rPh>
    <rPh sb="9" eb="11">
      <t>ケイサン</t>
    </rPh>
    <rPh sb="12" eb="15">
      <t>キホンテキ</t>
    </rPh>
    <rPh sb="16" eb="17">
      <t>カンガ</t>
    </rPh>
    <rPh sb="18" eb="19">
      <t>カタ</t>
    </rPh>
    <phoneticPr fontId="1"/>
  </si>
  <si>
    <t>電力のCO2排出係数</t>
    <rPh sb="0" eb="2">
      <t>デンリョク</t>
    </rPh>
    <rPh sb="6" eb="8">
      <t>ハイシュツ</t>
    </rPh>
    <rPh sb="8" eb="10">
      <t>ケイスウ</t>
    </rPh>
    <phoneticPr fontId="1"/>
  </si>
  <si>
    <t xml:space="preserve"> ※（参考）：MRV報告はプロジェクトにおける製品毎の実際の生産量だけのモニタリングを行うことになる。</t>
    <rPh sb="3" eb="5">
      <t>サンコウ</t>
    </rPh>
    <rPh sb="10" eb="12">
      <t>ホウコク</t>
    </rPh>
    <rPh sb="23" eb="25">
      <t>セイヒン</t>
    </rPh>
    <rPh sb="25" eb="26">
      <t>ゴト</t>
    </rPh>
    <rPh sb="27" eb="29">
      <t>ジッサイ</t>
    </rPh>
    <rPh sb="30" eb="32">
      <t>セイサン</t>
    </rPh>
    <rPh sb="32" eb="33">
      <t>リョウ</t>
    </rPh>
    <rPh sb="43" eb="44">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</si>
</sst>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_ "/>
    <numFmt numFmtId="177" formatCode="#,##0_ "/>
    <numFmt numFmtId="178" formatCode="0.000_ "/>
    <numFmt numFmtId="179" formatCode="0.00_ "/>
    <numFmt numFmtId="180" formatCode="0_ "/>
    <numFmt numFmtId="181" formatCode="#,##0.00_);[Red]\(#,##0.00\)"/>
    <numFmt numFmtId="182" formatCode="0.00_);[Red]\(0.00\)"/>
  </numFmts>
  <fonts count="12">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1"/>
      <name val="ＭＳ Ｐゴシック"/>
      <family val="3"/>
      <charset val="128"/>
    </font>
    <font>
      <sz val="10"/>
      <name val="ＭＳ Ｐゴシック"/>
      <family val="3"/>
      <charset val="128"/>
    </font>
    <font>
      <sz val="6"/>
      <name val="ＭＳ Ｐゴシック"/>
      <family val="3"/>
      <charset val="128"/>
    </font>
    <font>
      <sz val="10"/>
      <color rgb="FFFF0000"/>
      <name val="ＭＳ Ｐゴシック"/>
      <family val="3"/>
      <charset val="128"/>
    </font>
    <font>
      <sz val="11"/>
      <color rgb="FFFF0000"/>
      <name val="ＭＳ Ｐゴシック"/>
      <family val="3"/>
      <charset val="128"/>
    </font>
    <font>
      <b/>
      <sz val="12"/>
      <name val="ＭＳ Ｐゴシック"/>
      <family val="3"/>
      <charset val="128"/>
    </font>
    <font>
      <vertAlign val="superscript"/>
      <sz val="11"/>
      <name val="ＭＳ Ｐゴシック"/>
      <family val="3"/>
      <charset val="128"/>
    </font>
    <font>
      <vertAlign val="superscript"/>
      <sz val="11"/>
      <color theme="1"/>
      <name val="ＭＳ Ｐゴシック"/>
      <family val="3"/>
      <charset val="128"/>
      <scheme val="minor"/>
    </font>
    <font>
      <b/>
      <sz val="11"/>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rgb="FF99FF99"/>
        <bgColor indexed="64"/>
      </patternFill>
    </fill>
    <fill>
      <patternFill patternType="solid">
        <fgColor theme="9"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indexed="64"/>
      </right>
      <top/>
      <bottom style="thin">
        <color auto="1"/>
      </bottom>
      <diagonal/>
    </border>
  </borders>
  <cellStyleXfs count="2">
    <xf numFmtId="0" fontId="0" fillId="0" borderId="0">
      <alignment vertical="center"/>
    </xf>
    <xf numFmtId="0" fontId="3" fillId="0" borderId="0">
      <alignment vertical="center"/>
    </xf>
  </cellStyleXfs>
  <cellXfs count="119">
    <xf numFmtId="0" fontId="0" fillId="0" borderId="0" xfId="0">
      <alignment vertical="center"/>
    </xf>
    <xf numFmtId="0" fontId="0" fillId="0" borderId="0" xfId="0" applyAlignment="1">
      <alignment horizontal="right" vertical="center"/>
    </xf>
    <xf numFmtId="0" fontId="2" fillId="0" borderId="0" xfId="0" applyFont="1">
      <alignment vertical="center"/>
    </xf>
    <xf numFmtId="0" fontId="0" fillId="0" borderId="0" xfId="0" applyAlignment="1">
      <alignment horizontal="left" vertical="center"/>
    </xf>
    <xf numFmtId="0" fontId="0" fillId="2" borderId="0" xfId="0" applyFill="1">
      <alignment vertical="center"/>
    </xf>
    <xf numFmtId="0" fontId="0" fillId="3" borderId="0" xfId="0" applyFill="1">
      <alignment vertical="center"/>
    </xf>
    <xf numFmtId="178" fontId="0" fillId="2" borderId="1" xfId="0" applyNumberFormat="1" applyFill="1" applyBorder="1">
      <alignment vertical="center"/>
    </xf>
    <xf numFmtId="178" fontId="0" fillId="0" borderId="0" xfId="0" applyNumberFormat="1" applyFill="1" applyBorder="1">
      <alignment vertical="center"/>
    </xf>
    <xf numFmtId="0" fontId="3" fillId="0" borderId="0" xfId="1">
      <alignment vertical="center"/>
    </xf>
    <xf numFmtId="0" fontId="4" fillId="0" borderId="1" xfId="1" applyFont="1" applyBorder="1" applyAlignment="1">
      <alignment horizontal="center" vertical="center"/>
    </xf>
    <xf numFmtId="0" fontId="4" fillId="0" borderId="1" xfId="1" applyFont="1" applyFill="1" applyBorder="1" applyAlignment="1">
      <alignment horizontal="center" vertical="center"/>
    </xf>
    <xf numFmtId="0" fontId="4" fillId="0" borderId="0" xfId="1" applyFont="1" applyBorder="1" applyAlignment="1">
      <alignment horizontal="center" vertical="center" wrapText="1"/>
    </xf>
    <xf numFmtId="0" fontId="4" fillId="0" borderId="8" xfId="1" applyFont="1" applyBorder="1" applyAlignment="1">
      <alignment horizontal="left" vertical="center" wrapText="1"/>
    </xf>
    <xf numFmtId="0" fontId="0" fillId="0" borderId="8" xfId="0" applyBorder="1" applyAlignment="1">
      <alignment horizontal="left" vertical="center" wrapText="1"/>
    </xf>
    <xf numFmtId="0" fontId="7" fillId="0" borderId="0" xfId="1" applyFont="1" applyBorder="1" applyAlignment="1">
      <alignment vertical="center" wrapText="1"/>
    </xf>
    <xf numFmtId="0" fontId="7" fillId="0" borderId="0" xfId="1" applyFont="1" applyAlignment="1">
      <alignment vertical="center" wrapText="1"/>
    </xf>
    <xf numFmtId="0" fontId="8" fillId="0" borderId="0" xfId="1" applyFont="1">
      <alignment vertical="center"/>
    </xf>
    <xf numFmtId="0" fontId="4" fillId="0" borderId="9" xfId="1" applyFont="1" applyBorder="1" applyAlignment="1">
      <alignment horizontal="left" vertical="center" wrapText="1"/>
    </xf>
    <xf numFmtId="0" fontId="0" fillId="0" borderId="9" xfId="0" applyBorder="1" applyAlignment="1">
      <alignment horizontal="left" vertical="center" wrapText="1"/>
    </xf>
    <xf numFmtId="0" fontId="4" fillId="0" borderId="6" xfId="1" applyFont="1" applyBorder="1" applyAlignment="1">
      <alignment horizontal="center" vertical="center"/>
    </xf>
    <xf numFmtId="0" fontId="4" fillId="0" borderId="0" xfId="1" applyFont="1">
      <alignment vertical="center"/>
    </xf>
    <xf numFmtId="0" fontId="4" fillId="0" borderId="1" xfId="1" applyFont="1" applyFill="1" applyBorder="1" applyAlignment="1">
      <alignment vertical="center" wrapText="1"/>
    </xf>
    <xf numFmtId="0" fontId="4" fillId="0" borderId="8" xfId="1" applyFont="1" applyFill="1" applyBorder="1" applyAlignment="1">
      <alignment vertical="center" wrapText="1"/>
    </xf>
    <xf numFmtId="177" fontId="4" fillId="0" borderId="8" xfId="1" applyNumberFormat="1" applyFont="1" applyFill="1" applyBorder="1">
      <alignment vertical="center"/>
    </xf>
    <xf numFmtId="177" fontId="4" fillId="0" borderId="0" xfId="1" applyNumberFormat="1" applyFont="1" applyFill="1" applyBorder="1">
      <alignment vertical="center"/>
    </xf>
    <xf numFmtId="0" fontId="4" fillId="0" borderId="0" xfId="1" applyFont="1" applyFill="1">
      <alignment vertical="center"/>
    </xf>
    <xf numFmtId="180" fontId="4" fillId="0" borderId="0" xfId="1" applyNumberFormat="1" applyFont="1" applyFill="1">
      <alignment vertical="center"/>
    </xf>
    <xf numFmtId="0" fontId="3" fillId="0" borderId="1" xfId="1" applyBorder="1" applyAlignment="1">
      <alignment horizontal="center" vertical="center"/>
    </xf>
    <xf numFmtId="0" fontId="3" fillId="0" borderId="8" xfId="1" applyFill="1" applyBorder="1">
      <alignment vertical="center"/>
    </xf>
    <xf numFmtId="0" fontId="0" fillId="0" borderId="0" xfId="0" applyFill="1">
      <alignment vertical="center"/>
    </xf>
    <xf numFmtId="176" fontId="0" fillId="3" borderId="1" xfId="0" applyNumberFormat="1" applyFill="1" applyBorder="1">
      <alignment vertical="center"/>
    </xf>
    <xf numFmtId="0" fontId="6" fillId="0" borderId="5" xfId="1" applyFont="1" applyBorder="1" applyAlignment="1">
      <alignment vertical="center" wrapText="1"/>
    </xf>
    <xf numFmtId="0" fontId="7" fillId="0" borderId="5" xfId="1" applyFont="1" applyBorder="1" applyAlignment="1">
      <alignment vertical="center" wrapText="1"/>
    </xf>
    <xf numFmtId="179" fontId="4" fillId="0" borderId="0" xfId="1" applyNumberFormat="1" applyFont="1" applyFill="1" applyBorder="1">
      <alignment vertical="center"/>
    </xf>
    <xf numFmtId="179" fontId="4" fillId="0" borderId="9" xfId="1" applyNumberFormat="1" applyFont="1" applyFill="1" applyBorder="1">
      <alignment vertical="center"/>
    </xf>
    <xf numFmtId="176" fontId="4" fillId="3" borderId="1" xfId="1" applyNumberFormat="1" applyFont="1" applyFill="1" applyBorder="1">
      <alignment vertical="center"/>
    </xf>
    <xf numFmtId="176" fontId="3" fillId="3" borderId="1" xfId="1" applyNumberFormat="1" applyFill="1" applyBorder="1">
      <alignment vertical="center"/>
    </xf>
    <xf numFmtId="0" fontId="0" fillId="0" borderId="0" xfId="0" applyBorder="1" applyAlignment="1">
      <alignment horizontal="left" vertical="center" wrapText="1"/>
    </xf>
    <xf numFmtId="0" fontId="8" fillId="0" borderId="0" xfId="1" applyFont="1" applyBorder="1" applyAlignment="1">
      <alignment horizontal="left" vertical="center"/>
    </xf>
    <xf numFmtId="177" fontId="0" fillId="0" borderId="3" xfId="0" applyNumberFormat="1" applyFill="1" applyBorder="1">
      <alignment vertical="center"/>
    </xf>
    <xf numFmtId="0" fontId="0" fillId="4" borderId="0" xfId="0" applyFill="1">
      <alignment vertical="center"/>
    </xf>
    <xf numFmtId="0" fontId="0" fillId="0" borderId="2" xfId="0" applyBorder="1" applyAlignment="1">
      <alignment horizontal="right" vertical="center"/>
    </xf>
    <xf numFmtId="0" fontId="0" fillId="3" borderId="4" xfId="0" applyFill="1" applyBorder="1">
      <alignment vertical="center"/>
    </xf>
    <xf numFmtId="0" fontId="3" fillId="4" borderId="0" xfId="1" applyFill="1">
      <alignment vertical="center"/>
    </xf>
    <xf numFmtId="0" fontId="4" fillId="0" borderId="9" xfId="1" applyFont="1" applyFill="1" applyBorder="1" applyAlignment="1">
      <alignment horizontal="right" vertical="center"/>
    </xf>
    <xf numFmtId="0" fontId="0" fillId="0" borderId="9" xfId="0" applyBorder="1" applyAlignment="1">
      <alignment horizontal="right" vertical="center"/>
    </xf>
    <xf numFmtId="0" fontId="3" fillId="0" borderId="9" xfId="1" applyFill="1" applyBorder="1" applyAlignment="1">
      <alignment horizontal="right" vertical="center"/>
    </xf>
    <xf numFmtId="0" fontId="3" fillId="2" borderId="1" xfId="1" applyFill="1" applyBorder="1" applyAlignment="1">
      <alignment horizontal="center" vertical="center"/>
    </xf>
    <xf numFmtId="177" fontId="4" fillId="2" borderId="1" xfId="1" applyNumberFormat="1" applyFont="1" applyFill="1" applyBorder="1">
      <alignment vertical="center"/>
    </xf>
    <xf numFmtId="0" fontId="4" fillId="0" borderId="0" xfId="1" applyFont="1" applyFill="1" applyBorder="1" applyAlignment="1">
      <alignment vertical="center" wrapText="1"/>
    </xf>
    <xf numFmtId="0" fontId="4" fillId="0" borderId="0" xfId="1" applyFont="1" applyFill="1" applyBorder="1" applyAlignment="1">
      <alignment horizontal="right" vertical="center"/>
    </xf>
    <xf numFmtId="0" fontId="0" fillId="0" borderId="0" xfId="0" applyBorder="1" applyAlignment="1">
      <alignment horizontal="right" vertical="center"/>
    </xf>
    <xf numFmtId="0" fontId="3" fillId="0" borderId="0" xfId="1" applyFill="1" applyBorder="1" applyAlignment="1">
      <alignment horizontal="right" vertical="center"/>
    </xf>
    <xf numFmtId="0" fontId="4" fillId="0" borderId="9" xfId="1" applyFont="1" applyFill="1" applyBorder="1">
      <alignment vertical="center"/>
    </xf>
    <xf numFmtId="0" fontId="4" fillId="0" borderId="9" xfId="1" applyFont="1" applyFill="1" applyBorder="1" applyAlignment="1">
      <alignment horizontal="right" vertical="center"/>
    </xf>
    <xf numFmtId="0" fontId="0" fillId="0" borderId="9" xfId="0" applyBorder="1" applyAlignment="1">
      <alignment horizontal="right" vertical="center"/>
    </xf>
    <xf numFmtId="0" fontId="3" fillId="0" borderId="9" xfId="1" applyFill="1" applyBorder="1" applyAlignment="1">
      <alignment horizontal="right" vertical="center"/>
    </xf>
    <xf numFmtId="0" fontId="4" fillId="0" borderId="0" xfId="1" applyFont="1" applyFill="1" applyBorder="1" applyAlignment="1">
      <alignment horizontal="right" vertical="center"/>
    </xf>
    <xf numFmtId="0" fontId="0" fillId="0" borderId="0" xfId="0" applyBorder="1" applyAlignment="1">
      <alignment horizontal="right" vertical="center"/>
    </xf>
    <xf numFmtId="0" fontId="3" fillId="0" borderId="0" xfId="1" applyFill="1" applyBorder="1" applyAlignment="1">
      <alignment horizontal="right" vertical="center"/>
    </xf>
    <xf numFmtId="0" fontId="0" fillId="0" borderId="0" xfId="0" applyFill="1" applyBorder="1" applyAlignment="1">
      <alignment horizontal="left" vertical="center" shrinkToFit="1"/>
    </xf>
    <xf numFmtId="0" fontId="4" fillId="0" borderId="0" xfId="1" applyFont="1" applyFill="1" applyBorder="1">
      <alignment vertical="center"/>
    </xf>
    <xf numFmtId="0" fontId="4" fillId="0" borderId="0" xfId="1" applyFont="1" applyFill="1" applyAlignment="1">
      <alignment horizontal="center" vertical="center"/>
    </xf>
    <xf numFmtId="0" fontId="4" fillId="0" borderId="1" xfId="1" applyFont="1" applyFill="1" applyBorder="1" applyAlignment="1">
      <alignment horizontal="right" vertical="center"/>
    </xf>
    <xf numFmtId="0" fontId="4" fillId="0" borderId="8" xfId="1" applyFont="1" applyFill="1" applyBorder="1" applyAlignment="1">
      <alignment horizontal="left" vertical="center"/>
    </xf>
    <xf numFmtId="0" fontId="4" fillId="0" borderId="2" xfId="1" applyFont="1" applyFill="1" applyBorder="1" applyAlignment="1">
      <alignment horizontal="left" vertical="center"/>
    </xf>
    <xf numFmtId="0" fontId="4" fillId="3" borderId="1" xfId="1" applyFont="1" applyFill="1" applyBorder="1" applyAlignment="1">
      <alignment horizontal="right" vertical="center" wrapText="1"/>
    </xf>
    <xf numFmtId="0" fontId="4" fillId="0" borderId="0" xfId="1" applyFont="1" applyBorder="1" applyAlignment="1">
      <alignment horizontal="left" vertical="center" wrapText="1"/>
    </xf>
    <xf numFmtId="0" fontId="0" fillId="0" borderId="9" xfId="0" applyBorder="1" applyAlignment="1">
      <alignment horizontal="left" vertical="center"/>
    </xf>
    <xf numFmtId="0" fontId="0" fillId="0" borderId="0" xfId="0" applyBorder="1" applyAlignment="1">
      <alignment horizontal="left" vertical="center" shrinkToFit="1"/>
    </xf>
    <xf numFmtId="0" fontId="0" fillId="3" borderId="0" xfId="0" applyFill="1" applyAlignment="1">
      <alignment horizontal="center" vertical="center"/>
    </xf>
    <xf numFmtId="0" fontId="0" fillId="3" borderId="1" xfId="0" applyFill="1" applyBorder="1" applyAlignment="1">
      <alignment horizontal="right" vertical="center"/>
    </xf>
    <xf numFmtId="0" fontId="0" fillId="0" borderId="0" xfId="0" applyFill="1" applyBorder="1" applyAlignment="1">
      <alignment horizontal="right" vertical="center"/>
    </xf>
    <xf numFmtId="0" fontId="0" fillId="0" borderId="0" xfId="0" applyFill="1" applyBorder="1">
      <alignment vertical="center"/>
    </xf>
    <xf numFmtId="0" fontId="0" fillId="0" borderId="0" xfId="0" applyFill="1" applyAlignment="1">
      <alignment horizontal="right" vertical="center"/>
    </xf>
    <xf numFmtId="177" fontId="0" fillId="0" borderId="9" xfId="0" applyNumberFormat="1" applyFill="1" applyBorder="1">
      <alignment vertical="center"/>
    </xf>
    <xf numFmtId="177" fontId="0" fillId="0" borderId="8" xfId="0" applyNumberFormat="1" applyFill="1" applyBorder="1">
      <alignment vertical="center"/>
    </xf>
    <xf numFmtId="176" fontId="0" fillId="0" borderId="3" xfId="0" applyNumberFormat="1" applyFill="1" applyBorder="1">
      <alignment vertical="center"/>
    </xf>
    <xf numFmtId="182" fontId="0" fillId="3" borderId="1" xfId="0" applyNumberFormat="1" applyFill="1" applyBorder="1">
      <alignment vertical="center"/>
    </xf>
    <xf numFmtId="182" fontId="0" fillId="0" borderId="3" xfId="0" applyNumberFormat="1" applyFill="1" applyBorder="1">
      <alignment vertical="center"/>
    </xf>
    <xf numFmtId="182" fontId="0" fillId="0" borderId="8" xfId="0" applyNumberFormat="1" applyFill="1" applyBorder="1">
      <alignment vertical="center"/>
    </xf>
    <xf numFmtId="182" fontId="0" fillId="0" borderId="9" xfId="0" applyNumberFormat="1" applyFill="1" applyBorder="1">
      <alignment vertical="center"/>
    </xf>
    <xf numFmtId="0" fontId="3" fillId="0" borderId="0" xfId="1" applyFont="1" applyBorder="1" applyAlignment="1">
      <alignment horizontal="left" vertical="center"/>
    </xf>
    <xf numFmtId="0" fontId="4" fillId="0" borderId="0" xfId="1" applyFont="1" applyBorder="1" applyAlignment="1">
      <alignment horizontal="left" vertical="center"/>
    </xf>
    <xf numFmtId="0" fontId="11" fillId="0" borderId="0" xfId="1" applyFont="1" applyBorder="1" applyAlignment="1">
      <alignment horizontal="left" vertical="center"/>
    </xf>
    <xf numFmtId="177" fontId="3" fillId="3" borderId="1" xfId="1" applyNumberFormat="1" applyFill="1" applyBorder="1" applyAlignment="1">
      <alignment horizontal="center" vertical="center"/>
    </xf>
    <xf numFmtId="0" fontId="0" fillId="2" borderId="2" xfId="0"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4" fillId="0" borderId="0" xfId="1" applyFont="1" applyFill="1" applyBorder="1" applyAlignment="1">
      <alignment horizontal="right" vertical="center"/>
    </xf>
    <xf numFmtId="0" fontId="0" fillId="0" borderId="0" xfId="0" applyBorder="1" applyAlignment="1">
      <alignment horizontal="right" vertical="center"/>
    </xf>
    <xf numFmtId="0" fontId="3" fillId="0" borderId="0" xfId="1" applyFill="1" applyBorder="1" applyAlignment="1">
      <alignment horizontal="right" vertical="center"/>
    </xf>
    <xf numFmtId="181" fontId="4" fillId="2" borderId="2" xfId="1" applyNumberFormat="1" applyFont="1" applyFill="1" applyBorder="1" applyAlignment="1">
      <alignment vertical="center"/>
    </xf>
    <xf numFmtId="0" fontId="0" fillId="0" borderId="4" xfId="0" applyBorder="1" applyAlignment="1">
      <alignment vertical="center"/>
    </xf>
    <xf numFmtId="0" fontId="4" fillId="3" borderId="1" xfId="1" applyFont="1" applyFill="1" applyBorder="1" applyAlignment="1">
      <alignment horizontal="left" vertical="center" wrapText="1"/>
    </xf>
    <xf numFmtId="0" fontId="4" fillId="2" borderId="2" xfId="1" applyFont="1" applyFill="1" applyBorder="1" applyAlignment="1">
      <alignment horizontal="center" vertical="center"/>
    </xf>
    <xf numFmtId="0" fontId="0" fillId="0" borderId="4" xfId="0" applyBorder="1" applyAlignment="1">
      <alignment horizontal="center" vertical="center"/>
    </xf>
    <xf numFmtId="0" fontId="4" fillId="0" borderId="2" xfId="1" applyFont="1" applyBorder="1" applyAlignment="1">
      <alignment horizontal="center" vertical="center"/>
    </xf>
    <xf numFmtId="0" fontId="4" fillId="0" borderId="10" xfId="1" applyFont="1" applyBorder="1" applyAlignment="1">
      <alignment horizontal="center" vertical="center" wrapText="1"/>
    </xf>
    <xf numFmtId="0" fontId="0" fillId="0" borderId="11" xfId="0" applyBorder="1" applyAlignment="1">
      <alignment horizontal="center" vertical="center" wrapText="1"/>
    </xf>
    <xf numFmtId="0" fontId="4" fillId="0" borderId="12" xfId="1" applyFont="1" applyBorder="1" applyAlignment="1">
      <alignment horizontal="center" vertical="center" wrapText="1"/>
    </xf>
    <xf numFmtId="0" fontId="0" fillId="0" borderId="13" xfId="0" applyBorder="1" applyAlignment="1">
      <alignment horizontal="center" vertical="center" wrapText="1"/>
    </xf>
    <xf numFmtId="0" fontId="4" fillId="0" borderId="2" xfId="1" applyFont="1" applyBorder="1" applyAlignment="1">
      <alignment horizontal="center" vertical="center" wrapText="1"/>
    </xf>
    <xf numFmtId="0" fontId="0" fillId="0" borderId="4" xfId="0" applyBorder="1" applyAlignment="1">
      <alignment horizontal="center" vertical="center" wrapText="1"/>
    </xf>
    <xf numFmtId="0" fontId="4" fillId="2" borderId="2" xfId="1" applyFont="1" applyFill="1" applyBorder="1" applyAlignment="1">
      <alignment vertical="center" shrinkToFit="1"/>
    </xf>
    <xf numFmtId="0" fontId="0" fillId="0" borderId="4" xfId="0" applyBorder="1" applyAlignment="1">
      <alignment vertical="center" shrinkToFit="1"/>
    </xf>
    <xf numFmtId="0" fontId="4" fillId="3" borderId="6" xfId="1" applyFont="1" applyFill="1" applyBorder="1" applyAlignment="1">
      <alignment horizontal="center" vertical="center"/>
    </xf>
    <xf numFmtId="0" fontId="0" fillId="3" borderId="7" xfId="0" applyFill="1" applyBorder="1" applyAlignment="1">
      <alignment horizontal="center" vertical="center"/>
    </xf>
    <xf numFmtId="0" fontId="4" fillId="0" borderId="2" xfId="1" applyFont="1" applyFill="1" applyBorder="1" applyAlignment="1">
      <alignment horizontal="center" vertical="center"/>
    </xf>
    <xf numFmtId="0" fontId="4" fillId="2" borderId="2" xfId="1" applyFont="1"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4" fillId="2" borderId="1" xfId="1" applyFont="1" applyFill="1" applyBorder="1" applyAlignment="1">
      <alignment vertical="center" wrapText="1"/>
    </xf>
    <xf numFmtId="0" fontId="4" fillId="0" borderId="1" xfId="1" applyFont="1" applyBorder="1" applyAlignment="1">
      <alignment vertical="center" wrapText="1"/>
    </xf>
    <xf numFmtId="0" fontId="4" fillId="0" borderId="3" xfId="1" applyFont="1" applyBorder="1" applyAlignment="1">
      <alignment vertical="center" shrinkToFit="1"/>
    </xf>
    <xf numFmtId="0" fontId="4" fillId="0" borderId="4" xfId="1" applyFont="1" applyBorder="1" applyAlignment="1">
      <alignment vertical="center" shrinkToFit="1"/>
    </xf>
    <xf numFmtId="0" fontId="4" fillId="0" borderId="2" xfId="1" applyFont="1" applyFill="1" applyBorder="1" applyAlignment="1">
      <alignment horizontal="center" vertical="center" wrapText="1"/>
    </xf>
    <xf numFmtId="49" fontId="0" fillId="2" borderId="2" xfId="0" applyNumberFormat="1" applyFill="1" applyBorder="1" applyAlignment="1">
      <alignment horizontal="left" vertical="center"/>
    </xf>
    <xf numFmtId="0" fontId="0" fillId="0" borderId="4" xfId="0" applyBorder="1" applyAlignment="1">
      <alignment horizontal="left" vertical="center"/>
    </xf>
  </cellXfs>
  <cellStyles count="2">
    <cellStyle name="標準" xfId="0" builtinId="0"/>
    <cellStyle name="標準 2" xfId="1"/>
  </cellStyles>
  <dxfs count="0"/>
  <tableStyles count="0" defaultTableStyle="TableStyleMedium2" defaultPivotStyle="PivotStyleLight16"/>
  <colors>
    <mruColors>
      <color rgb="FF99FF99"/>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9"/>
  <sheetViews>
    <sheetView tabSelected="1" zoomScaleNormal="100" workbookViewId="0">
      <selection activeCell="G25" sqref="G25"/>
    </sheetView>
  </sheetViews>
  <sheetFormatPr defaultRowHeight="13.5"/>
  <cols>
    <col min="1" max="1" width="16.125" style="8" customWidth="1"/>
    <col min="2" max="2" width="18.5" style="8" customWidth="1"/>
    <col min="3" max="14" width="9.75" style="8" customWidth="1"/>
    <col min="15" max="15" width="14" style="8" customWidth="1"/>
    <col min="16" max="257" width="9" style="8"/>
    <col min="258" max="258" width="27.375" style="8" customWidth="1"/>
    <col min="259" max="260" width="8.875" style="8" customWidth="1"/>
    <col min="261" max="270" width="9.5" style="8" bestFit="1" customWidth="1"/>
    <col min="271" max="271" width="17.5" style="8" customWidth="1"/>
    <col min="272" max="513" width="9" style="8"/>
    <col min="514" max="514" width="27.375" style="8" customWidth="1"/>
    <col min="515" max="516" width="8.875" style="8" customWidth="1"/>
    <col min="517" max="526" width="9.5" style="8" bestFit="1" customWidth="1"/>
    <col min="527" max="527" width="17.5" style="8" customWidth="1"/>
    <col min="528" max="769" width="9" style="8"/>
    <col min="770" max="770" width="27.375" style="8" customWidth="1"/>
    <col min="771" max="772" width="8.875" style="8" customWidth="1"/>
    <col min="773" max="782" width="9.5" style="8" bestFit="1" customWidth="1"/>
    <col min="783" max="783" width="17.5" style="8" customWidth="1"/>
    <col min="784" max="1025" width="9" style="8"/>
    <col min="1026" max="1026" width="27.375" style="8" customWidth="1"/>
    <col min="1027" max="1028" width="8.875" style="8" customWidth="1"/>
    <col min="1029" max="1038" width="9.5" style="8" bestFit="1" customWidth="1"/>
    <col min="1039" max="1039" width="17.5" style="8" customWidth="1"/>
    <col min="1040" max="1281" width="9" style="8"/>
    <col min="1282" max="1282" width="27.375" style="8" customWidth="1"/>
    <col min="1283" max="1284" width="8.875" style="8" customWidth="1"/>
    <col min="1285" max="1294" width="9.5" style="8" bestFit="1" customWidth="1"/>
    <col min="1295" max="1295" width="17.5" style="8" customWidth="1"/>
    <col min="1296" max="1537" width="9" style="8"/>
    <col min="1538" max="1538" width="27.375" style="8" customWidth="1"/>
    <col min="1539" max="1540" width="8.875" style="8" customWidth="1"/>
    <col min="1541" max="1550" width="9.5" style="8" bestFit="1" customWidth="1"/>
    <col min="1551" max="1551" width="17.5" style="8" customWidth="1"/>
    <col min="1552" max="1793" width="9" style="8"/>
    <col min="1794" max="1794" width="27.375" style="8" customWidth="1"/>
    <col min="1795" max="1796" width="8.875" style="8" customWidth="1"/>
    <col min="1797" max="1806" width="9.5" style="8" bestFit="1" customWidth="1"/>
    <col min="1807" max="1807" width="17.5" style="8" customWidth="1"/>
    <col min="1808" max="2049" width="9" style="8"/>
    <col min="2050" max="2050" width="27.375" style="8" customWidth="1"/>
    <col min="2051" max="2052" width="8.875" style="8" customWidth="1"/>
    <col min="2053" max="2062" width="9.5" style="8" bestFit="1" customWidth="1"/>
    <col min="2063" max="2063" width="17.5" style="8" customWidth="1"/>
    <col min="2064" max="2305" width="9" style="8"/>
    <col min="2306" max="2306" width="27.375" style="8" customWidth="1"/>
    <col min="2307" max="2308" width="8.875" style="8" customWidth="1"/>
    <col min="2309" max="2318" width="9.5" style="8" bestFit="1" customWidth="1"/>
    <col min="2319" max="2319" width="17.5" style="8" customWidth="1"/>
    <col min="2320" max="2561" width="9" style="8"/>
    <col min="2562" max="2562" width="27.375" style="8" customWidth="1"/>
    <col min="2563" max="2564" width="8.875" style="8" customWidth="1"/>
    <col min="2565" max="2574" width="9.5" style="8" bestFit="1" customWidth="1"/>
    <col min="2575" max="2575" width="17.5" style="8" customWidth="1"/>
    <col min="2576" max="2817" width="9" style="8"/>
    <col min="2818" max="2818" width="27.375" style="8" customWidth="1"/>
    <col min="2819" max="2820" width="8.875" style="8" customWidth="1"/>
    <col min="2821" max="2830" width="9.5" style="8" bestFit="1" customWidth="1"/>
    <col min="2831" max="2831" width="17.5" style="8" customWidth="1"/>
    <col min="2832" max="3073" width="9" style="8"/>
    <col min="3074" max="3074" width="27.375" style="8" customWidth="1"/>
    <col min="3075" max="3076" width="8.875" style="8" customWidth="1"/>
    <col min="3077" max="3086" width="9.5" style="8" bestFit="1" customWidth="1"/>
    <col min="3087" max="3087" width="17.5" style="8" customWidth="1"/>
    <col min="3088" max="3329" width="9" style="8"/>
    <col min="3330" max="3330" width="27.375" style="8" customWidth="1"/>
    <col min="3331" max="3332" width="8.875" style="8" customWidth="1"/>
    <col min="3333" max="3342" width="9.5" style="8" bestFit="1" customWidth="1"/>
    <col min="3343" max="3343" width="17.5" style="8" customWidth="1"/>
    <col min="3344" max="3585" width="9" style="8"/>
    <col min="3586" max="3586" width="27.375" style="8" customWidth="1"/>
    <col min="3587" max="3588" width="8.875" style="8" customWidth="1"/>
    <col min="3589" max="3598" width="9.5" style="8" bestFit="1" customWidth="1"/>
    <col min="3599" max="3599" width="17.5" style="8" customWidth="1"/>
    <col min="3600" max="3841" width="9" style="8"/>
    <col min="3842" max="3842" width="27.375" style="8" customWidth="1"/>
    <col min="3843" max="3844" width="8.875" style="8" customWidth="1"/>
    <col min="3845" max="3854" width="9.5" style="8" bestFit="1" customWidth="1"/>
    <col min="3855" max="3855" width="17.5" style="8" customWidth="1"/>
    <col min="3856" max="4097" width="9" style="8"/>
    <col min="4098" max="4098" width="27.375" style="8" customWidth="1"/>
    <col min="4099" max="4100" width="8.875" style="8" customWidth="1"/>
    <col min="4101" max="4110" width="9.5" style="8" bestFit="1" customWidth="1"/>
    <col min="4111" max="4111" width="17.5" style="8" customWidth="1"/>
    <col min="4112" max="4353" width="9" style="8"/>
    <col min="4354" max="4354" width="27.375" style="8" customWidth="1"/>
    <col min="4355" max="4356" width="8.875" style="8" customWidth="1"/>
    <col min="4357" max="4366" width="9.5" style="8" bestFit="1" customWidth="1"/>
    <col min="4367" max="4367" width="17.5" style="8" customWidth="1"/>
    <col min="4368" max="4609" width="9" style="8"/>
    <col min="4610" max="4610" width="27.375" style="8" customWidth="1"/>
    <col min="4611" max="4612" width="8.875" style="8" customWidth="1"/>
    <col min="4613" max="4622" width="9.5" style="8" bestFit="1" customWidth="1"/>
    <col min="4623" max="4623" width="17.5" style="8" customWidth="1"/>
    <col min="4624" max="4865" width="9" style="8"/>
    <col min="4866" max="4866" width="27.375" style="8" customWidth="1"/>
    <col min="4867" max="4868" width="8.875" style="8" customWidth="1"/>
    <col min="4869" max="4878" width="9.5" style="8" bestFit="1" customWidth="1"/>
    <col min="4879" max="4879" width="17.5" style="8" customWidth="1"/>
    <col min="4880" max="5121" width="9" style="8"/>
    <col min="5122" max="5122" width="27.375" style="8" customWidth="1"/>
    <col min="5123" max="5124" width="8.875" style="8" customWidth="1"/>
    <col min="5125" max="5134" width="9.5" style="8" bestFit="1" customWidth="1"/>
    <col min="5135" max="5135" width="17.5" style="8" customWidth="1"/>
    <col min="5136" max="5377" width="9" style="8"/>
    <col min="5378" max="5378" width="27.375" style="8" customWidth="1"/>
    <col min="5379" max="5380" width="8.875" style="8" customWidth="1"/>
    <col min="5381" max="5390" width="9.5" style="8" bestFit="1" customWidth="1"/>
    <col min="5391" max="5391" width="17.5" style="8" customWidth="1"/>
    <col min="5392" max="5633" width="9" style="8"/>
    <col min="5634" max="5634" width="27.375" style="8" customWidth="1"/>
    <col min="5635" max="5636" width="8.875" style="8" customWidth="1"/>
    <col min="5637" max="5646" width="9.5" style="8" bestFit="1" customWidth="1"/>
    <col min="5647" max="5647" width="17.5" style="8" customWidth="1"/>
    <col min="5648" max="5889" width="9" style="8"/>
    <col min="5890" max="5890" width="27.375" style="8" customWidth="1"/>
    <col min="5891" max="5892" width="8.875" style="8" customWidth="1"/>
    <col min="5893" max="5902" width="9.5" style="8" bestFit="1" customWidth="1"/>
    <col min="5903" max="5903" width="17.5" style="8" customWidth="1"/>
    <col min="5904" max="6145" width="9" style="8"/>
    <col min="6146" max="6146" width="27.375" style="8" customWidth="1"/>
    <col min="6147" max="6148" width="8.875" style="8" customWidth="1"/>
    <col min="6149" max="6158" width="9.5" style="8" bestFit="1" customWidth="1"/>
    <col min="6159" max="6159" width="17.5" style="8" customWidth="1"/>
    <col min="6160" max="6401" width="9" style="8"/>
    <col min="6402" max="6402" width="27.375" style="8" customWidth="1"/>
    <col min="6403" max="6404" width="8.875" style="8" customWidth="1"/>
    <col min="6405" max="6414" width="9.5" style="8" bestFit="1" customWidth="1"/>
    <col min="6415" max="6415" width="17.5" style="8" customWidth="1"/>
    <col min="6416" max="6657" width="9" style="8"/>
    <col min="6658" max="6658" width="27.375" style="8" customWidth="1"/>
    <col min="6659" max="6660" width="8.875" style="8" customWidth="1"/>
    <col min="6661" max="6670" width="9.5" style="8" bestFit="1" customWidth="1"/>
    <col min="6671" max="6671" width="17.5" style="8" customWidth="1"/>
    <col min="6672" max="6913" width="9" style="8"/>
    <col min="6914" max="6914" width="27.375" style="8" customWidth="1"/>
    <col min="6915" max="6916" width="8.875" style="8" customWidth="1"/>
    <col min="6917" max="6926" width="9.5" style="8" bestFit="1" customWidth="1"/>
    <col min="6927" max="6927" width="17.5" style="8" customWidth="1"/>
    <col min="6928" max="7169" width="9" style="8"/>
    <col min="7170" max="7170" width="27.375" style="8" customWidth="1"/>
    <col min="7171" max="7172" width="8.875" style="8" customWidth="1"/>
    <col min="7173" max="7182" width="9.5" style="8" bestFit="1" customWidth="1"/>
    <col min="7183" max="7183" width="17.5" style="8" customWidth="1"/>
    <col min="7184" max="7425" width="9" style="8"/>
    <col min="7426" max="7426" width="27.375" style="8" customWidth="1"/>
    <col min="7427" max="7428" width="8.875" style="8" customWidth="1"/>
    <col min="7429" max="7438" width="9.5" style="8" bestFit="1" customWidth="1"/>
    <col min="7439" max="7439" width="17.5" style="8" customWidth="1"/>
    <col min="7440" max="7681" width="9" style="8"/>
    <col min="7682" max="7682" width="27.375" style="8" customWidth="1"/>
    <col min="7683" max="7684" width="8.875" style="8" customWidth="1"/>
    <col min="7685" max="7694" width="9.5" style="8" bestFit="1" customWidth="1"/>
    <col min="7695" max="7695" width="17.5" style="8" customWidth="1"/>
    <col min="7696" max="7937" width="9" style="8"/>
    <col min="7938" max="7938" width="27.375" style="8" customWidth="1"/>
    <col min="7939" max="7940" width="8.875" style="8" customWidth="1"/>
    <col min="7941" max="7950" width="9.5" style="8" bestFit="1" customWidth="1"/>
    <col min="7951" max="7951" width="17.5" style="8" customWidth="1"/>
    <col min="7952" max="8193" width="9" style="8"/>
    <col min="8194" max="8194" width="27.375" style="8" customWidth="1"/>
    <col min="8195" max="8196" width="8.875" style="8" customWidth="1"/>
    <col min="8197" max="8206" width="9.5" style="8" bestFit="1" customWidth="1"/>
    <col min="8207" max="8207" width="17.5" style="8" customWidth="1"/>
    <col min="8208" max="8449" width="9" style="8"/>
    <col min="8450" max="8450" width="27.375" style="8" customWidth="1"/>
    <col min="8451" max="8452" width="8.875" style="8" customWidth="1"/>
    <col min="8453" max="8462" width="9.5" style="8" bestFit="1" customWidth="1"/>
    <col min="8463" max="8463" width="17.5" style="8" customWidth="1"/>
    <col min="8464" max="8705" width="9" style="8"/>
    <col min="8706" max="8706" width="27.375" style="8" customWidth="1"/>
    <col min="8707" max="8708" width="8.875" style="8" customWidth="1"/>
    <col min="8709" max="8718" width="9.5" style="8" bestFit="1" customWidth="1"/>
    <col min="8719" max="8719" width="17.5" style="8" customWidth="1"/>
    <col min="8720" max="8961" width="9" style="8"/>
    <col min="8962" max="8962" width="27.375" style="8" customWidth="1"/>
    <col min="8963" max="8964" width="8.875" style="8" customWidth="1"/>
    <col min="8965" max="8974" width="9.5" style="8" bestFit="1" customWidth="1"/>
    <col min="8975" max="8975" width="17.5" style="8" customWidth="1"/>
    <col min="8976" max="9217" width="9" style="8"/>
    <col min="9218" max="9218" width="27.375" style="8" customWidth="1"/>
    <col min="9219" max="9220" width="8.875" style="8" customWidth="1"/>
    <col min="9221" max="9230" width="9.5" style="8" bestFit="1" customWidth="1"/>
    <col min="9231" max="9231" width="17.5" style="8" customWidth="1"/>
    <col min="9232" max="9473" width="9" style="8"/>
    <col min="9474" max="9474" width="27.375" style="8" customWidth="1"/>
    <col min="9475" max="9476" width="8.875" style="8" customWidth="1"/>
    <col min="9477" max="9486" width="9.5" style="8" bestFit="1" customWidth="1"/>
    <col min="9487" max="9487" width="17.5" style="8" customWidth="1"/>
    <col min="9488" max="9729" width="9" style="8"/>
    <col min="9730" max="9730" width="27.375" style="8" customWidth="1"/>
    <col min="9731" max="9732" width="8.875" style="8" customWidth="1"/>
    <col min="9733" max="9742" width="9.5" style="8" bestFit="1" customWidth="1"/>
    <col min="9743" max="9743" width="17.5" style="8" customWidth="1"/>
    <col min="9744" max="9985" width="9" style="8"/>
    <col min="9986" max="9986" width="27.375" style="8" customWidth="1"/>
    <col min="9987" max="9988" width="8.875" style="8" customWidth="1"/>
    <col min="9989" max="9998" width="9.5" style="8" bestFit="1" customWidth="1"/>
    <col min="9999" max="9999" width="17.5" style="8" customWidth="1"/>
    <col min="10000" max="10241" width="9" style="8"/>
    <col min="10242" max="10242" width="27.375" style="8" customWidth="1"/>
    <col min="10243" max="10244" width="8.875" style="8" customWidth="1"/>
    <col min="10245" max="10254" width="9.5" style="8" bestFit="1" customWidth="1"/>
    <col min="10255" max="10255" width="17.5" style="8" customWidth="1"/>
    <col min="10256" max="10497" width="9" style="8"/>
    <col min="10498" max="10498" width="27.375" style="8" customWidth="1"/>
    <col min="10499" max="10500" width="8.875" style="8" customWidth="1"/>
    <col min="10501" max="10510" width="9.5" style="8" bestFit="1" customWidth="1"/>
    <col min="10511" max="10511" width="17.5" style="8" customWidth="1"/>
    <col min="10512" max="10753" width="9" style="8"/>
    <col min="10754" max="10754" width="27.375" style="8" customWidth="1"/>
    <col min="10755" max="10756" width="8.875" style="8" customWidth="1"/>
    <col min="10757" max="10766" width="9.5" style="8" bestFit="1" customWidth="1"/>
    <col min="10767" max="10767" width="17.5" style="8" customWidth="1"/>
    <col min="10768" max="11009" width="9" style="8"/>
    <col min="11010" max="11010" width="27.375" style="8" customWidth="1"/>
    <col min="11011" max="11012" width="8.875" style="8" customWidth="1"/>
    <col min="11013" max="11022" width="9.5" style="8" bestFit="1" customWidth="1"/>
    <col min="11023" max="11023" width="17.5" style="8" customWidth="1"/>
    <col min="11024" max="11265" width="9" style="8"/>
    <col min="11266" max="11266" width="27.375" style="8" customWidth="1"/>
    <col min="11267" max="11268" width="8.875" style="8" customWidth="1"/>
    <col min="11269" max="11278" width="9.5" style="8" bestFit="1" customWidth="1"/>
    <col min="11279" max="11279" width="17.5" style="8" customWidth="1"/>
    <col min="11280" max="11521" width="9" style="8"/>
    <col min="11522" max="11522" width="27.375" style="8" customWidth="1"/>
    <col min="11523" max="11524" width="8.875" style="8" customWidth="1"/>
    <col min="11525" max="11534" width="9.5" style="8" bestFit="1" customWidth="1"/>
    <col min="11535" max="11535" width="17.5" style="8" customWidth="1"/>
    <col min="11536" max="11777" width="9" style="8"/>
    <col min="11778" max="11778" width="27.375" style="8" customWidth="1"/>
    <col min="11779" max="11780" width="8.875" style="8" customWidth="1"/>
    <col min="11781" max="11790" width="9.5" style="8" bestFit="1" customWidth="1"/>
    <col min="11791" max="11791" width="17.5" style="8" customWidth="1"/>
    <col min="11792" max="12033" width="9" style="8"/>
    <col min="12034" max="12034" width="27.375" style="8" customWidth="1"/>
    <col min="12035" max="12036" width="8.875" style="8" customWidth="1"/>
    <col min="12037" max="12046" width="9.5" style="8" bestFit="1" customWidth="1"/>
    <col min="12047" max="12047" width="17.5" style="8" customWidth="1"/>
    <col min="12048" max="12289" width="9" style="8"/>
    <col min="12290" max="12290" width="27.375" style="8" customWidth="1"/>
    <col min="12291" max="12292" width="8.875" style="8" customWidth="1"/>
    <col min="12293" max="12302" width="9.5" style="8" bestFit="1" customWidth="1"/>
    <col min="12303" max="12303" width="17.5" style="8" customWidth="1"/>
    <col min="12304" max="12545" width="9" style="8"/>
    <col min="12546" max="12546" width="27.375" style="8" customWidth="1"/>
    <col min="12547" max="12548" width="8.875" style="8" customWidth="1"/>
    <col min="12549" max="12558" width="9.5" style="8" bestFit="1" customWidth="1"/>
    <col min="12559" max="12559" width="17.5" style="8" customWidth="1"/>
    <col min="12560" max="12801" width="9" style="8"/>
    <col min="12802" max="12802" width="27.375" style="8" customWidth="1"/>
    <col min="12803" max="12804" width="8.875" style="8" customWidth="1"/>
    <col min="12805" max="12814" width="9.5" style="8" bestFit="1" customWidth="1"/>
    <col min="12815" max="12815" width="17.5" style="8" customWidth="1"/>
    <col min="12816" max="13057" width="9" style="8"/>
    <col min="13058" max="13058" width="27.375" style="8" customWidth="1"/>
    <col min="13059" max="13060" width="8.875" style="8" customWidth="1"/>
    <col min="13061" max="13070" width="9.5" style="8" bestFit="1" customWidth="1"/>
    <col min="13071" max="13071" width="17.5" style="8" customWidth="1"/>
    <col min="13072" max="13313" width="9" style="8"/>
    <col min="13314" max="13314" width="27.375" style="8" customWidth="1"/>
    <col min="13315" max="13316" width="8.875" style="8" customWidth="1"/>
    <col min="13317" max="13326" width="9.5" style="8" bestFit="1" customWidth="1"/>
    <col min="13327" max="13327" width="17.5" style="8" customWidth="1"/>
    <col min="13328" max="13569" width="9" style="8"/>
    <col min="13570" max="13570" width="27.375" style="8" customWidth="1"/>
    <col min="13571" max="13572" width="8.875" style="8" customWidth="1"/>
    <col min="13573" max="13582" width="9.5" style="8" bestFit="1" customWidth="1"/>
    <col min="13583" max="13583" width="17.5" style="8" customWidth="1"/>
    <col min="13584" max="13825" width="9" style="8"/>
    <col min="13826" max="13826" width="27.375" style="8" customWidth="1"/>
    <col min="13827" max="13828" width="8.875" style="8" customWidth="1"/>
    <col min="13829" max="13838" width="9.5" style="8" bestFit="1" customWidth="1"/>
    <col min="13839" max="13839" width="17.5" style="8" customWidth="1"/>
    <col min="13840" max="14081" width="9" style="8"/>
    <col min="14082" max="14082" width="27.375" style="8" customWidth="1"/>
    <col min="14083" max="14084" width="8.875" style="8" customWidth="1"/>
    <col min="14085" max="14094" width="9.5" style="8" bestFit="1" customWidth="1"/>
    <col min="14095" max="14095" width="17.5" style="8" customWidth="1"/>
    <col min="14096" max="14337" width="9" style="8"/>
    <col min="14338" max="14338" width="27.375" style="8" customWidth="1"/>
    <col min="14339" max="14340" width="8.875" style="8" customWidth="1"/>
    <col min="14341" max="14350" width="9.5" style="8" bestFit="1" customWidth="1"/>
    <col min="14351" max="14351" width="17.5" style="8" customWidth="1"/>
    <col min="14352" max="14593" width="9" style="8"/>
    <col min="14594" max="14594" width="27.375" style="8" customWidth="1"/>
    <col min="14595" max="14596" width="8.875" style="8" customWidth="1"/>
    <col min="14597" max="14606" width="9.5" style="8" bestFit="1" customWidth="1"/>
    <col min="14607" max="14607" width="17.5" style="8" customWidth="1"/>
    <col min="14608" max="14849" width="9" style="8"/>
    <col min="14850" max="14850" width="27.375" style="8" customWidth="1"/>
    <col min="14851" max="14852" width="8.875" style="8" customWidth="1"/>
    <col min="14853" max="14862" width="9.5" style="8" bestFit="1" customWidth="1"/>
    <col min="14863" max="14863" width="17.5" style="8" customWidth="1"/>
    <col min="14864" max="15105" width="9" style="8"/>
    <col min="15106" max="15106" width="27.375" style="8" customWidth="1"/>
    <col min="15107" max="15108" width="8.875" style="8" customWidth="1"/>
    <col min="15109" max="15118" width="9.5" style="8" bestFit="1" customWidth="1"/>
    <col min="15119" max="15119" width="17.5" style="8" customWidth="1"/>
    <col min="15120" max="15361" width="9" style="8"/>
    <col min="15362" max="15362" width="27.375" style="8" customWidth="1"/>
    <col min="15363" max="15364" width="8.875" style="8" customWidth="1"/>
    <col min="15365" max="15374" width="9.5" style="8" bestFit="1" customWidth="1"/>
    <col min="15375" max="15375" width="17.5" style="8" customWidth="1"/>
    <col min="15376" max="15617" width="9" style="8"/>
    <col min="15618" max="15618" width="27.375" style="8" customWidth="1"/>
    <col min="15619" max="15620" width="8.875" style="8" customWidth="1"/>
    <col min="15621" max="15630" width="9.5" style="8" bestFit="1" customWidth="1"/>
    <col min="15631" max="15631" width="17.5" style="8" customWidth="1"/>
    <col min="15632" max="15873" width="9" style="8"/>
    <col min="15874" max="15874" width="27.375" style="8" customWidth="1"/>
    <col min="15875" max="15876" width="8.875" style="8" customWidth="1"/>
    <col min="15877" max="15886" width="9.5" style="8" bestFit="1" customWidth="1"/>
    <col min="15887" max="15887" width="17.5" style="8" customWidth="1"/>
    <col min="15888" max="16129" width="9" style="8"/>
    <col min="16130" max="16130" width="27.375" style="8" customWidth="1"/>
    <col min="16131" max="16132" width="8.875" style="8" customWidth="1"/>
    <col min="16133" max="16142" width="9.5" style="8" bestFit="1" customWidth="1"/>
    <col min="16143" max="16143" width="17.5" style="8" customWidth="1"/>
    <col min="16144" max="16384" width="9" style="8"/>
  </cols>
  <sheetData>
    <row r="1" spans="1:16">
      <c r="A1" s="97" t="s">
        <v>9</v>
      </c>
      <c r="B1" s="96"/>
      <c r="C1" s="112" t="s">
        <v>48</v>
      </c>
      <c r="D1" s="112"/>
      <c r="E1" s="112"/>
      <c r="F1" s="112"/>
      <c r="G1" s="112"/>
      <c r="H1" s="112"/>
      <c r="I1" s="112"/>
      <c r="J1" s="112"/>
      <c r="K1" s="31"/>
      <c r="L1" s="4" t="s">
        <v>6</v>
      </c>
      <c r="M1"/>
      <c r="N1" s="5" t="s">
        <v>8</v>
      </c>
    </row>
    <row r="2" spans="1:16">
      <c r="A2" s="98" t="s">
        <v>10</v>
      </c>
      <c r="B2" s="99"/>
      <c r="C2" s="9" t="s">
        <v>11</v>
      </c>
      <c r="D2" s="112"/>
      <c r="E2" s="113"/>
      <c r="F2" s="113"/>
      <c r="G2" s="113"/>
      <c r="H2" s="113"/>
      <c r="I2" s="113"/>
      <c r="J2" s="113"/>
      <c r="K2" s="32"/>
      <c r="L2" s="15"/>
      <c r="M2" s="15"/>
      <c r="N2" s="15"/>
    </row>
    <row r="3" spans="1:16">
      <c r="A3" s="100"/>
      <c r="B3" s="101"/>
      <c r="C3" s="9" t="s">
        <v>12</v>
      </c>
      <c r="D3" s="104">
        <v>26.1234</v>
      </c>
      <c r="E3" s="114"/>
      <c r="F3" s="115"/>
      <c r="G3" s="10" t="s">
        <v>13</v>
      </c>
      <c r="H3" s="104">
        <v>106.57680000000001</v>
      </c>
      <c r="I3" s="114"/>
      <c r="J3" s="115"/>
      <c r="K3" s="32"/>
      <c r="L3" s="15"/>
      <c r="M3" s="15"/>
      <c r="N3" s="15"/>
    </row>
    <row r="4" spans="1:16">
      <c r="A4" s="102" t="s">
        <v>46</v>
      </c>
      <c r="B4" s="103"/>
      <c r="C4" s="109" t="s">
        <v>47</v>
      </c>
      <c r="D4" s="110"/>
      <c r="E4" s="110"/>
      <c r="F4" s="110"/>
      <c r="G4" s="110"/>
      <c r="H4" s="110"/>
      <c r="I4" s="110"/>
      <c r="J4" s="111"/>
      <c r="K4" s="32"/>
      <c r="L4" s="15"/>
      <c r="M4" s="15"/>
      <c r="N4" s="15"/>
    </row>
    <row r="5" spans="1:16" ht="7.9" customHeight="1">
      <c r="A5" s="11"/>
      <c r="B5" s="11"/>
      <c r="C5" s="12"/>
      <c r="D5" s="13"/>
      <c r="E5" s="13"/>
      <c r="F5" s="13"/>
      <c r="G5" s="13"/>
      <c r="H5" s="13"/>
      <c r="I5" s="13"/>
      <c r="J5" s="13"/>
      <c r="K5" s="14"/>
      <c r="L5" s="15"/>
      <c r="M5" s="15"/>
      <c r="N5" s="15"/>
    </row>
    <row r="6" spans="1:16" ht="24" customHeight="1">
      <c r="A6" s="84" t="s">
        <v>89</v>
      </c>
      <c r="B6" s="11"/>
      <c r="C6" s="67"/>
      <c r="D6" s="37"/>
      <c r="E6" s="37"/>
      <c r="F6" s="37"/>
      <c r="G6" s="37"/>
      <c r="H6" s="37"/>
      <c r="I6" s="37"/>
      <c r="J6" s="37"/>
      <c r="K6" s="14"/>
      <c r="L6" s="15"/>
      <c r="M6" s="15"/>
      <c r="N6" s="15"/>
    </row>
    <row r="7" spans="1:16" ht="16.350000000000001" customHeight="1">
      <c r="A7" s="82" t="s">
        <v>88</v>
      </c>
      <c r="B7" s="11"/>
      <c r="C7" s="67"/>
      <c r="D7" s="37"/>
      <c r="E7" s="37"/>
      <c r="F7" s="37"/>
      <c r="G7" s="37"/>
      <c r="H7" s="37"/>
      <c r="I7" s="37"/>
      <c r="J7" s="37"/>
      <c r="K7" s="14"/>
      <c r="L7" s="15"/>
      <c r="M7" s="15"/>
      <c r="N7" s="15"/>
    </row>
    <row r="8" spans="1:16" ht="16.350000000000001" customHeight="1">
      <c r="A8" s="83" t="s">
        <v>87</v>
      </c>
      <c r="B8" s="11"/>
      <c r="C8" s="67"/>
      <c r="D8" s="37"/>
      <c r="E8" s="37"/>
      <c r="F8" s="37"/>
      <c r="G8" s="37"/>
      <c r="H8" s="37"/>
      <c r="I8" s="37"/>
      <c r="J8" s="37"/>
      <c r="K8" s="14"/>
      <c r="L8" s="15"/>
      <c r="M8" s="15"/>
      <c r="N8" s="15"/>
    </row>
    <row r="9" spans="1:16" ht="16.350000000000001" customHeight="1">
      <c r="A9" s="83" t="s">
        <v>91</v>
      </c>
      <c r="B9" s="11"/>
      <c r="C9" s="67"/>
      <c r="D9" s="37"/>
      <c r="E9" s="37"/>
      <c r="F9" s="37"/>
      <c r="G9" s="37"/>
      <c r="H9" s="37"/>
      <c r="I9" s="37"/>
      <c r="J9" s="37"/>
      <c r="K9" s="14"/>
      <c r="L9" s="15"/>
      <c r="M9" s="15"/>
      <c r="N9" s="15"/>
    </row>
    <row r="10" spans="1:16" ht="8.25" customHeight="1">
      <c r="A10" s="83"/>
      <c r="B10" s="11"/>
      <c r="C10" s="67"/>
      <c r="D10" s="37"/>
      <c r="E10" s="37"/>
      <c r="F10" s="37"/>
      <c r="G10" s="37"/>
      <c r="H10" s="37"/>
      <c r="I10" s="37"/>
      <c r="J10" s="37"/>
      <c r="K10" s="14"/>
      <c r="L10" s="15"/>
      <c r="M10" s="15"/>
      <c r="N10" s="15"/>
    </row>
    <row r="11" spans="1:16" ht="14.25">
      <c r="A11" s="16" t="s">
        <v>49</v>
      </c>
      <c r="B11" s="16"/>
      <c r="C11" s="17"/>
      <c r="D11" s="68" t="s">
        <v>66</v>
      </c>
      <c r="E11" s="18"/>
      <c r="F11" s="18"/>
      <c r="G11" s="18"/>
      <c r="H11" s="18"/>
      <c r="I11" s="18"/>
      <c r="J11" s="18"/>
      <c r="K11" s="14"/>
      <c r="L11" s="15"/>
      <c r="M11" s="15"/>
      <c r="N11" s="15"/>
    </row>
    <row r="12" spans="1:16" ht="14.25">
      <c r="A12" s="16"/>
      <c r="B12" s="16"/>
      <c r="C12" s="19" t="s">
        <v>14</v>
      </c>
      <c r="D12" s="19" t="s">
        <v>15</v>
      </c>
      <c r="E12" s="19" t="s">
        <v>16</v>
      </c>
      <c r="F12" s="19" t="s">
        <v>17</v>
      </c>
      <c r="G12" s="19" t="s">
        <v>18</v>
      </c>
      <c r="H12" s="19" t="s">
        <v>19</v>
      </c>
      <c r="I12" s="19" t="s">
        <v>20</v>
      </c>
      <c r="J12" s="19" t="s">
        <v>21</v>
      </c>
      <c r="K12" s="19" t="s">
        <v>22</v>
      </c>
      <c r="L12" s="19" t="s">
        <v>23</v>
      </c>
      <c r="M12" s="19" t="s">
        <v>24</v>
      </c>
      <c r="N12" s="19" t="s">
        <v>25</v>
      </c>
      <c r="O12" s="27" t="s">
        <v>52</v>
      </c>
      <c r="P12" s="27" t="s">
        <v>50</v>
      </c>
    </row>
    <row r="13" spans="1:16">
      <c r="A13" s="104" t="s">
        <v>53</v>
      </c>
      <c r="B13" s="105"/>
      <c r="C13" s="48">
        <v>292000</v>
      </c>
      <c r="D13" s="48">
        <v>276000</v>
      </c>
      <c r="E13" s="48">
        <v>308000</v>
      </c>
      <c r="F13" s="48">
        <v>300000</v>
      </c>
      <c r="G13" s="48">
        <v>292000</v>
      </c>
      <c r="H13" s="48">
        <v>332000</v>
      </c>
      <c r="I13" s="48">
        <v>346000</v>
      </c>
      <c r="J13" s="48">
        <v>346000</v>
      </c>
      <c r="K13" s="48">
        <v>300000</v>
      </c>
      <c r="L13" s="48">
        <v>284000</v>
      </c>
      <c r="M13" s="48">
        <v>292000</v>
      </c>
      <c r="N13" s="48">
        <v>292000</v>
      </c>
      <c r="O13" s="85">
        <f>SUM(C13:N13)</f>
        <v>3660000</v>
      </c>
      <c r="P13" s="47" t="s">
        <v>51</v>
      </c>
    </row>
    <row r="14" spans="1:16">
      <c r="A14" s="104" t="s">
        <v>54</v>
      </c>
      <c r="B14" s="105"/>
      <c r="C14" s="48">
        <v>215200</v>
      </c>
      <c r="D14" s="48">
        <v>214000</v>
      </c>
      <c r="E14" s="48">
        <v>220000</v>
      </c>
      <c r="F14" s="48">
        <v>225000</v>
      </c>
      <c r="G14" s="48">
        <v>215200</v>
      </c>
      <c r="H14" s="48">
        <v>188000</v>
      </c>
      <c r="I14" s="48">
        <v>176000</v>
      </c>
      <c r="J14" s="48">
        <v>176000</v>
      </c>
      <c r="K14" s="48">
        <v>225000</v>
      </c>
      <c r="L14" s="48">
        <v>232000</v>
      </c>
      <c r="M14" s="48">
        <v>225000</v>
      </c>
      <c r="N14" s="48">
        <v>225000</v>
      </c>
      <c r="O14" s="85">
        <f>SUM(C14:N14)</f>
        <v>2536400</v>
      </c>
      <c r="P14" s="47" t="s">
        <v>51</v>
      </c>
    </row>
    <row r="15" spans="1:16" ht="11.25" customHeight="1">
      <c r="A15" s="49"/>
      <c r="B15" s="49"/>
      <c r="C15" s="24"/>
      <c r="D15" s="24"/>
      <c r="E15" s="24"/>
      <c r="F15" s="24"/>
      <c r="G15" s="24"/>
      <c r="H15" s="24"/>
      <c r="I15" s="24"/>
      <c r="J15" s="24"/>
      <c r="K15" s="24"/>
      <c r="L15" s="24"/>
      <c r="M15" s="24"/>
      <c r="N15" s="24"/>
    </row>
    <row r="16" spans="1:16" ht="14.25">
      <c r="A16" s="38" t="s">
        <v>85</v>
      </c>
      <c r="B16" s="38"/>
      <c r="C16" s="67"/>
      <c r="D16" s="37"/>
      <c r="E16" s="37"/>
      <c r="F16" s="37"/>
      <c r="G16" s="37"/>
      <c r="H16" s="37"/>
      <c r="I16" s="37"/>
      <c r="J16" s="37"/>
      <c r="K16" s="14"/>
      <c r="L16" s="14"/>
      <c r="M16" s="14"/>
      <c r="N16" s="14"/>
    </row>
    <row r="17" spans="1:16" ht="6.6" customHeight="1">
      <c r="A17" s="25"/>
      <c r="B17" s="25"/>
      <c r="C17" s="89"/>
      <c r="D17" s="90"/>
      <c r="E17" s="33"/>
      <c r="F17" s="25"/>
      <c r="G17" s="89"/>
      <c r="H17" s="90"/>
      <c r="I17" s="33"/>
      <c r="J17" s="89"/>
      <c r="K17" s="91"/>
      <c r="L17" s="26"/>
      <c r="M17" s="20"/>
      <c r="N17" s="20"/>
    </row>
    <row r="18" spans="1:16" ht="16.350000000000001" customHeight="1">
      <c r="A18" s="25" t="s">
        <v>55</v>
      </c>
      <c r="B18" s="25"/>
      <c r="C18" s="44"/>
      <c r="D18" s="45"/>
      <c r="E18" s="34"/>
      <c r="F18" s="53"/>
      <c r="G18" s="44"/>
      <c r="H18" s="45"/>
      <c r="I18" s="34"/>
      <c r="J18" s="44"/>
      <c r="K18" s="46"/>
      <c r="L18" s="26"/>
      <c r="M18" s="20"/>
      <c r="N18" s="20"/>
    </row>
    <row r="19" spans="1:16" ht="18.600000000000001" customHeight="1">
      <c r="A19" s="106" t="str">
        <f>A13</f>
        <v>A製品</v>
      </c>
      <c r="B19" s="64" t="s">
        <v>56</v>
      </c>
      <c r="C19" s="92">
        <v>16.2</v>
      </c>
      <c r="D19" s="93"/>
      <c r="E19" s="63" t="s">
        <v>50</v>
      </c>
      <c r="F19" s="117" t="s">
        <v>58</v>
      </c>
      <c r="G19" s="118"/>
      <c r="H19" s="108" t="s">
        <v>60</v>
      </c>
      <c r="I19" s="96"/>
      <c r="J19" s="95" t="s">
        <v>61</v>
      </c>
      <c r="K19" s="96"/>
      <c r="M19" s="20"/>
    </row>
    <row r="20" spans="1:16" ht="18.600000000000001" customHeight="1">
      <c r="A20" s="107"/>
      <c r="B20" s="65" t="s">
        <v>57</v>
      </c>
      <c r="C20" s="92">
        <v>12.5</v>
      </c>
      <c r="D20" s="93"/>
      <c r="E20" s="63" t="s">
        <v>50</v>
      </c>
      <c r="F20" s="117" t="s">
        <v>59</v>
      </c>
      <c r="G20" s="118"/>
      <c r="H20" s="50"/>
      <c r="I20" s="52"/>
      <c r="J20" s="26"/>
      <c r="K20" s="20"/>
      <c r="M20" s="20"/>
    </row>
    <row r="21" spans="1:16" ht="18.600000000000001" customHeight="1">
      <c r="A21" s="106" t="str">
        <f>A14</f>
        <v>B製品</v>
      </c>
      <c r="B21" s="64" t="s">
        <v>56</v>
      </c>
      <c r="C21" s="92">
        <v>15.8</v>
      </c>
      <c r="D21" s="93"/>
      <c r="E21" s="63" t="s">
        <v>50</v>
      </c>
      <c r="F21" s="117" t="s">
        <v>62</v>
      </c>
      <c r="G21" s="118"/>
      <c r="H21" s="108" t="s">
        <v>60</v>
      </c>
      <c r="I21" s="96"/>
      <c r="J21" s="95" t="s">
        <v>34</v>
      </c>
      <c r="K21" s="96"/>
      <c r="M21" s="20"/>
    </row>
    <row r="22" spans="1:16" ht="18.600000000000001" customHeight="1">
      <c r="A22" s="107"/>
      <c r="B22" s="65" t="s">
        <v>57</v>
      </c>
      <c r="C22" s="92">
        <v>11.2</v>
      </c>
      <c r="D22" s="93"/>
      <c r="E22" s="63" t="s">
        <v>50</v>
      </c>
      <c r="F22" s="117" t="s">
        <v>59</v>
      </c>
      <c r="G22" s="118"/>
      <c r="H22" s="50"/>
      <c r="I22" s="52"/>
      <c r="J22" s="26"/>
      <c r="K22" s="20"/>
      <c r="M22" s="20"/>
    </row>
    <row r="23" spans="1:16" ht="8.25" customHeight="1">
      <c r="A23" s="62"/>
      <c r="B23" s="62"/>
      <c r="C23" s="50"/>
      <c r="D23" s="51"/>
      <c r="E23" s="33"/>
      <c r="F23" s="61"/>
      <c r="G23" s="50"/>
      <c r="H23" s="51"/>
      <c r="I23" s="33"/>
      <c r="J23" s="50"/>
      <c r="K23" s="52"/>
      <c r="L23" s="26"/>
      <c r="M23" s="20"/>
      <c r="N23" s="20"/>
    </row>
    <row r="24" spans="1:16">
      <c r="A24" s="20"/>
      <c r="B24" s="20"/>
      <c r="C24" s="19" t="s">
        <v>14</v>
      </c>
      <c r="D24" s="19" t="s">
        <v>15</v>
      </c>
      <c r="E24" s="19" t="s">
        <v>16</v>
      </c>
      <c r="F24" s="19" t="s">
        <v>17</v>
      </c>
      <c r="G24" s="19" t="s">
        <v>18</v>
      </c>
      <c r="H24" s="19" t="s">
        <v>19</v>
      </c>
      <c r="I24" s="19" t="s">
        <v>20</v>
      </c>
      <c r="J24" s="19" t="s">
        <v>21</v>
      </c>
      <c r="K24" s="19" t="s">
        <v>22</v>
      </c>
      <c r="L24" s="19" t="s">
        <v>23</v>
      </c>
      <c r="M24" s="19" t="s">
        <v>24</v>
      </c>
      <c r="N24" s="19" t="s">
        <v>25</v>
      </c>
      <c r="O24" s="27" t="s">
        <v>26</v>
      </c>
      <c r="P24" s="27" t="s">
        <v>50</v>
      </c>
    </row>
    <row r="25" spans="1:16" ht="19.899999999999999" customHeight="1">
      <c r="A25" s="66" t="str">
        <f>J19</f>
        <v>軽油</v>
      </c>
      <c r="B25" s="21" t="s">
        <v>63</v>
      </c>
      <c r="C25" s="35">
        <f>C13*C19/100/1000</f>
        <v>47.304000000000002</v>
      </c>
      <c r="D25" s="35">
        <f>D13*C19/100/1000</f>
        <v>44.712000000000003</v>
      </c>
      <c r="E25" s="35">
        <f>E13*C19/100/1000</f>
        <v>49.896000000000001</v>
      </c>
      <c r="F25" s="35">
        <f>F13*C19/100/1000</f>
        <v>48.6</v>
      </c>
      <c r="G25" s="35">
        <f>G13*C19/100/1000</f>
        <v>47.304000000000002</v>
      </c>
      <c r="H25" s="35">
        <f>H13*C19/100/1000</f>
        <v>53.783999999999999</v>
      </c>
      <c r="I25" s="35">
        <f>I13*C19/100/1000</f>
        <v>56.052</v>
      </c>
      <c r="J25" s="35">
        <f>J13*C19/100/1000</f>
        <v>56.052</v>
      </c>
      <c r="K25" s="35">
        <f>K13*C19/100/1000</f>
        <v>48.6</v>
      </c>
      <c r="L25" s="35">
        <f>L13*C19/100/1000</f>
        <v>46.008000000000003</v>
      </c>
      <c r="M25" s="35">
        <f>M13*C19/100/1000</f>
        <v>47.304000000000002</v>
      </c>
      <c r="N25" s="35">
        <f>N13*C19/100/1000</f>
        <v>47.304000000000002</v>
      </c>
      <c r="O25" s="36">
        <f>SUM(C25:N25)</f>
        <v>592.92000000000007</v>
      </c>
      <c r="P25" s="47" t="s">
        <v>72</v>
      </c>
    </row>
    <row r="26" spans="1:16" ht="19.899999999999999" customHeight="1">
      <c r="A26" s="66" t="str">
        <f>J21</f>
        <v>天然ガス</v>
      </c>
      <c r="B26" s="21" t="s">
        <v>63</v>
      </c>
      <c r="C26" s="35">
        <f>C14*C21/100/1000</f>
        <v>34.001599999999996</v>
      </c>
      <c r="D26" s="35">
        <f>D14*C21/100/1000</f>
        <v>33.811999999999998</v>
      </c>
      <c r="E26" s="35">
        <f>E14*C21/100/1000</f>
        <v>34.76</v>
      </c>
      <c r="F26" s="35">
        <f>F14*C21/100/1000</f>
        <v>35.549999999999997</v>
      </c>
      <c r="G26" s="35">
        <f>G14*C21/100/1000</f>
        <v>34.001599999999996</v>
      </c>
      <c r="H26" s="35">
        <f>H14*C21/100/1000</f>
        <v>29.704000000000001</v>
      </c>
      <c r="I26" s="35">
        <f>I14*C21/100/1000</f>
        <v>27.808</v>
      </c>
      <c r="J26" s="35">
        <f>J14*C21/100/1000</f>
        <v>27.808</v>
      </c>
      <c r="K26" s="35">
        <f>K14*C21/100/1000</f>
        <v>35.549999999999997</v>
      </c>
      <c r="L26" s="35">
        <f>L14*C21/100/1000</f>
        <v>36.655999999999999</v>
      </c>
      <c r="M26" s="35">
        <f>M14*C21/100/1000</f>
        <v>35.549999999999997</v>
      </c>
      <c r="N26" s="35">
        <f>N14*C21/100/1000</f>
        <v>35.549999999999997</v>
      </c>
      <c r="O26" s="36">
        <f>SUM(C26:N26)</f>
        <v>400.75120000000004</v>
      </c>
      <c r="P26" s="47" t="s">
        <v>71</v>
      </c>
    </row>
    <row r="27" spans="1:16" ht="19.5" customHeight="1">
      <c r="A27" s="116" t="s">
        <v>64</v>
      </c>
      <c r="B27" s="103"/>
      <c r="C27" s="35">
        <f>(C13*C20/100+C14*C22/100)/1000</f>
        <v>60.602400000000003</v>
      </c>
      <c r="D27" s="35">
        <f>(D13*C20/100+D14*C22/100)/1000</f>
        <v>58.468000000000004</v>
      </c>
      <c r="E27" s="35">
        <f>(E13*C20/100+E14*C22/100)/1000</f>
        <v>63.14</v>
      </c>
      <c r="F27" s="35">
        <f>(F13*C20/100+F14*C22/100)/1000</f>
        <v>62.7</v>
      </c>
      <c r="G27" s="35">
        <f>(G13*C20/100+G14*C22/100)/1000</f>
        <v>60.602400000000003</v>
      </c>
      <c r="H27" s="35">
        <f>(H13*C20/100+H14*C22/100)/1000</f>
        <v>62.555999999999997</v>
      </c>
      <c r="I27" s="35">
        <f>(I13*C20/100+I14*C22/100)/1000</f>
        <v>62.962000000000003</v>
      </c>
      <c r="J27" s="35">
        <f>(J13*C20/100+J14*C22/100)/1000</f>
        <v>62.962000000000003</v>
      </c>
      <c r="K27" s="35">
        <f>(K13*C20/100+K14*C22/100)/1000</f>
        <v>62.7</v>
      </c>
      <c r="L27" s="35">
        <f>(L13*C20/100+L14*C22/100)/1000</f>
        <v>61.484000000000002</v>
      </c>
      <c r="M27" s="35">
        <f>(M13*C20/100+M14*C22/100)/1000</f>
        <v>61.7</v>
      </c>
      <c r="N27" s="35">
        <f>(N13*C20/100+N14*C22/100)/1000</f>
        <v>61.7</v>
      </c>
      <c r="O27" s="36">
        <f>SUM(C27:N27)</f>
        <v>741.57680000000005</v>
      </c>
      <c r="P27" s="27" t="s">
        <v>41</v>
      </c>
    </row>
    <row r="28" spans="1:16" ht="11.25" customHeight="1">
      <c r="A28" s="22"/>
      <c r="B28" s="49"/>
      <c r="D28" s="23"/>
      <c r="E28" s="23"/>
      <c r="F28" s="23"/>
      <c r="G28" s="23"/>
      <c r="H28" s="23"/>
      <c r="I28" s="23"/>
      <c r="J28" s="23"/>
      <c r="K28" s="23"/>
      <c r="L28" s="23"/>
      <c r="M28" s="23"/>
      <c r="N28" s="23"/>
      <c r="O28" s="28"/>
    </row>
    <row r="29" spans="1:16" ht="15.6" customHeight="1">
      <c r="A29" s="38" t="s">
        <v>86</v>
      </c>
      <c r="B29" s="38"/>
      <c r="C29" s="24"/>
      <c r="D29" s="24"/>
      <c r="E29" s="24"/>
      <c r="F29" s="24"/>
      <c r="G29" s="24"/>
      <c r="H29" s="24"/>
      <c r="I29" s="24"/>
      <c r="J29" s="24"/>
      <c r="K29" s="24"/>
      <c r="L29" s="24"/>
      <c r="M29" s="24"/>
      <c r="N29" s="24"/>
    </row>
    <row r="30" spans="1:16" ht="6" customHeight="1">
      <c r="A30" s="38"/>
      <c r="B30" s="38"/>
      <c r="C30" s="24"/>
      <c r="D30" s="24"/>
      <c r="E30" s="24"/>
      <c r="F30" s="24"/>
      <c r="G30" s="24"/>
      <c r="H30" s="24"/>
      <c r="I30" s="24"/>
      <c r="J30" s="24"/>
      <c r="K30" s="24"/>
      <c r="L30" s="24"/>
      <c r="M30" s="24"/>
      <c r="N30" s="24"/>
    </row>
    <row r="31" spans="1:16" ht="15.6" customHeight="1">
      <c r="A31" s="25" t="s">
        <v>55</v>
      </c>
      <c r="B31" s="38"/>
      <c r="C31" s="24"/>
      <c r="D31" s="24"/>
      <c r="E31" s="24"/>
      <c r="F31" s="24"/>
      <c r="G31" s="24"/>
      <c r="H31" s="24"/>
      <c r="I31" s="24"/>
      <c r="J31" s="24"/>
      <c r="K31" s="24"/>
      <c r="L31" s="24"/>
      <c r="M31" s="24"/>
      <c r="N31" s="24"/>
    </row>
    <row r="32" spans="1:16" ht="18.600000000000001" customHeight="1">
      <c r="A32" s="106" t="str">
        <f>A13</f>
        <v>A製品</v>
      </c>
      <c r="B32" s="64" t="s">
        <v>56</v>
      </c>
      <c r="C32" s="92">
        <v>10.52</v>
      </c>
      <c r="D32" s="93"/>
      <c r="E32" s="63" t="s">
        <v>50</v>
      </c>
      <c r="F32" s="117" t="s">
        <v>58</v>
      </c>
      <c r="G32" s="118"/>
      <c r="H32" s="108" t="s">
        <v>60</v>
      </c>
      <c r="I32" s="96"/>
      <c r="J32" s="95" t="s">
        <v>61</v>
      </c>
      <c r="K32" s="96"/>
      <c r="M32" s="20"/>
    </row>
    <row r="33" spans="1:16" ht="22.5" customHeight="1">
      <c r="A33" s="107"/>
      <c r="B33" s="65" t="s">
        <v>57</v>
      </c>
      <c r="C33" s="92">
        <v>6.2</v>
      </c>
      <c r="D33" s="93"/>
      <c r="E33" s="63" t="s">
        <v>50</v>
      </c>
      <c r="F33" s="117" t="s">
        <v>59</v>
      </c>
      <c r="G33" s="118"/>
      <c r="H33" s="50"/>
      <c r="I33" s="52"/>
      <c r="J33" s="26"/>
      <c r="K33" s="20"/>
      <c r="M33" s="20"/>
    </row>
    <row r="34" spans="1:16" ht="22.5" customHeight="1">
      <c r="A34" s="106" t="str">
        <f>A14</f>
        <v>B製品</v>
      </c>
      <c r="B34" s="64" t="s">
        <v>56</v>
      </c>
      <c r="C34" s="92">
        <v>10.14</v>
      </c>
      <c r="D34" s="93"/>
      <c r="E34" s="63" t="s">
        <v>50</v>
      </c>
      <c r="F34" s="117" t="s">
        <v>62</v>
      </c>
      <c r="G34" s="118"/>
      <c r="H34" s="108" t="s">
        <v>60</v>
      </c>
      <c r="I34" s="96"/>
      <c r="J34" s="95" t="s">
        <v>34</v>
      </c>
      <c r="K34" s="96"/>
      <c r="M34" s="20"/>
    </row>
    <row r="35" spans="1:16" ht="22.5" customHeight="1">
      <c r="A35" s="107"/>
      <c r="B35" s="65" t="s">
        <v>57</v>
      </c>
      <c r="C35" s="92">
        <v>6.71</v>
      </c>
      <c r="D35" s="93"/>
      <c r="E35" s="63" t="s">
        <v>50</v>
      </c>
      <c r="F35" s="117" t="s">
        <v>59</v>
      </c>
      <c r="G35" s="118"/>
      <c r="H35" s="50"/>
      <c r="I35" s="52"/>
      <c r="J35" s="26"/>
      <c r="K35" s="20"/>
      <c r="M35" s="20"/>
    </row>
    <row r="36" spans="1:16" ht="10.5" customHeight="1">
      <c r="A36" s="62"/>
      <c r="B36" s="62"/>
      <c r="C36" s="50"/>
      <c r="D36" s="51"/>
      <c r="E36" s="33"/>
      <c r="F36" s="61"/>
      <c r="G36" s="50"/>
      <c r="H36" s="51"/>
      <c r="I36" s="33"/>
      <c r="J36" s="50"/>
      <c r="K36" s="52"/>
      <c r="L36" s="26"/>
      <c r="M36" s="20"/>
      <c r="N36" s="20"/>
    </row>
    <row r="37" spans="1:16" ht="15.6" customHeight="1">
      <c r="A37" s="20"/>
      <c r="B37" s="20"/>
      <c r="C37" s="19" t="s">
        <v>14</v>
      </c>
      <c r="D37" s="19" t="s">
        <v>15</v>
      </c>
      <c r="E37" s="19" t="s">
        <v>16</v>
      </c>
      <c r="F37" s="19" t="s">
        <v>17</v>
      </c>
      <c r="G37" s="19" t="s">
        <v>18</v>
      </c>
      <c r="H37" s="19" t="s">
        <v>19</v>
      </c>
      <c r="I37" s="19" t="s">
        <v>20</v>
      </c>
      <c r="J37" s="19" t="s">
        <v>21</v>
      </c>
      <c r="K37" s="19" t="s">
        <v>22</v>
      </c>
      <c r="L37" s="19" t="s">
        <v>23</v>
      </c>
      <c r="M37" s="19" t="s">
        <v>24</v>
      </c>
      <c r="N37" s="19" t="s">
        <v>25</v>
      </c>
      <c r="O37" s="27" t="s">
        <v>26</v>
      </c>
      <c r="P37" s="27" t="s">
        <v>50</v>
      </c>
    </row>
    <row r="38" spans="1:16" ht="22.5" customHeight="1">
      <c r="A38" s="66" t="str">
        <f>J32</f>
        <v>軽油</v>
      </c>
      <c r="B38" s="21" t="s">
        <v>63</v>
      </c>
      <c r="C38" s="35">
        <f>C13*C32/100*(1/1000)</f>
        <v>30.718400000000003</v>
      </c>
      <c r="D38" s="35">
        <f>D13*C32/100*(1/1000)</f>
        <v>29.0352</v>
      </c>
      <c r="E38" s="35">
        <f>E13*C32/100*(1/1000)</f>
        <v>32.401600000000002</v>
      </c>
      <c r="F38" s="35">
        <f>F13*C32/100*(1/1000)</f>
        <v>31.560000000000002</v>
      </c>
      <c r="G38" s="35">
        <f>G13*C32/100*(1/1000)</f>
        <v>30.718400000000003</v>
      </c>
      <c r="H38" s="35">
        <f>H13*C32/100*(1/1000)</f>
        <v>34.926400000000001</v>
      </c>
      <c r="I38" s="35">
        <f>I13*C32/100*(1/1000)</f>
        <v>36.3992</v>
      </c>
      <c r="J38" s="35">
        <f>J13*C32/100*(1/1000)</f>
        <v>36.3992</v>
      </c>
      <c r="K38" s="35">
        <f>K13*C32/100*(1/1000)</f>
        <v>31.560000000000002</v>
      </c>
      <c r="L38" s="35">
        <f>L13*C32/100*(1/1000)</f>
        <v>29.876799999999999</v>
      </c>
      <c r="M38" s="35">
        <f>M13*C32/100*(1/1000)</f>
        <v>30.718400000000003</v>
      </c>
      <c r="N38" s="35">
        <f>N13*C32/100*(1/1000)</f>
        <v>30.718400000000003</v>
      </c>
      <c r="O38" s="36">
        <f>SUM(C38:N38)</f>
        <v>385.03200000000004</v>
      </c>
      <c r="P38" s="47" t="s">
        <v>70</v>
      </c>
    </row>
    <row r="39" spans="1:16" ht="22.5" customHeight="1">
      <c r="A39" s="66" t="str">
        <f>J34</f>
        <v>天然ガス</v>
      </c>
      <c r="B39" s="21" t="s">
        <v>63</v>
      </c>
      <c r="C39" s="35">
        <f>C14*C34/100*(1/1000)</f>
        <v>21.821279999999998</v>
      </c>
      <c r="D39" s="35">
        <f>D14*C34/100*(1/1000)</f>
        <v>21.6996</v>
      </c>
      <c r="E39" s="35">
        <f>E14*C34/100*(1/1000)</f>
        <v>22.308</v>
      </c>
      <c r="F39" s="35">
        <f>F14*C34/100*(1/1000)</f>
        <v>22.815000000000001</v>
      </c>
      <c r="G39" s="35">
        <f>G14*C34/100*(1/1000)</f>
        <v>21.821279999999998</v>
      </c>
      <c r="H39" s="35">
        <f>H14*C34/100*(1/1000)</f>
        <v>19.063200000000002</v>
      </c>
      <c r="I39" s="35">
        <f>I14*C34/100*(1/1000)</f>
        <v>17.846400000000003</v>
      </c>
      <c r="J39" s="35">
        <f>J14*C34/100*(1/1000)</f>
        <v>17.846400000000003</v>
      </c>
      <c r="K39" s="35">
        <f>K14*C34/100*(1/1000)</f>
        <v>22.815000000000001</v>
      </c>
      <c r="L39" s="35">
        <f>L14*C34/100*(1/1000)</f>
        <v>23.524799999999999</v>
      </c>
      <c r="M39" s="35">
        <f>M14*C34/100*(1/1000)</f>
        <v>22.815000000000001</v>
      </c>
      <c r="N39" s="35">
        <f>N14*C34/100*(1/1000)</f>
        <v>22.815000000000001</v>
      </c>
      <c r="O39" s="36">
        <f>SUM(C39:N39)</f>
        <v>257.19096000000002</v>
      </c>
      <c r="P39" s="47" t="s">
        <v>71</v>
      </c>
    </row>
    <row r="40" spans="1:16" ht="22.5" customHeight="1">
      <c r="A40" s="116" t="s">
        <v>64</v>
      </c>
      <c r="B40" s="103"/>
      <c r="C40" s="35">
        <f>(C13*C33/100+C14*C35/100)/1000</f>
        <v>32.54392</v>
      </c>
      <c r="D40" s="35">
        <f>(D13*C33/100+D14*C35/100)/1000</f>
        <v>31.471400000000003</v>
      </c>
      <c r="E40" s="35">
        <f>(E13*C33/100+E14*C35/100)/1000</f>
        <v>33.857999999999997</v>
      </c>
      <c r="F40" s="35">
        <f>(F13*C33/100+F14*C35/100)/1000</f>
        <v>33.697499999999998</v>
      </c>
      <c r="G40" s="35">
        <f>(G13*C33/100+G14*C35/100)/1000</f>
        <v>32.54392</v>
      </c>
      <c r="H40" s="35">
        <f>(H13*C33/100+H14*C35/100)/1000</f>
        <v>33.198800000000006</v>
      </c>
      <c r="I40" s="35">
        <f>(I13*C33/100+I14*C35/100)/1000</f>
        <v>33.261600000000001</v>
      </c>
      <c r="J40" s="35">
        <f>(J13*C33/100+J14*C35/100)/1000</f>
        <v>33.261600000000001</v>
      </c>
      <c r="K40" s="35">
        <f>(K13*C33/100+K14*C35/100)/1000</f>
        <v>33.697499999999998</v>
      </c>
      <c r="L40" s="35">
        <f>(L13*C33/100+L14*C35/100)/1000</f>
        <v>33.175199999999997</v>
      </c>
      <c r="M40" s="35">
        <f>(M13*C33/100+M14*C35/100)/1000</f>
        <v>33.201500000000003</v>
      </c>
      <c r="N40" s="35">
        <f>(N13*C33/100+N14*C35/100)/1000</f>
        <v>33.201500000000003</v>
      </c>
      <c r="O40" s="36">
        <f>SUM(C40:N40)</f>
        <v>397.11243999999999</v>
      </c>
      <c r="P40" s="27" t="s">
        <v>41</v>
      </c>
    </row>
    <row r="41" spans="1:16" ht="15.6" customHeight="1">
      <c r="A41" s="38"/>
      <c r="B41" s="38"/>
      <c r="C41" s="24"/>
      <c r="D41" s="24"/>
      <c r="E41" s="24"/>
      <c r="F41" s="24"/>
      <c r="G41" s="24"/>
      <c r="H41" s="24"/>
      <c r="I41" s="24"/>
      <c r="J41" s="24"/>
      <c r="K41" s="24"/>
      <c r="L41" s="24"/>
      <c r="M41" s="24"/>
      <c r="N41" s="24"/>
    </row>
    <row r="44" spans="1:16" ht="25.15" customHeight="1">
      <c r="A44" s="9" t="s">
        <v>9</v>
      </c>
      <c r="B44" s="9"/>
      <c r="C44" s="94" t="str">
        <f>C1</f>
        <v>○○生産工場への高効率△△工程の導入</v>
      </c>
      <c r="D44" s="94"/>
      <c r="E44" s="94"/>
      <c r="F44" s="94"/>
      <c r="G44" s="94"/>
      <c r="H44" s="94"/>
      <c r="I44" s="94"/>
      <c r="J44" s="94"/>
      <c r="K44"/>
      <c r="L44"/>
      <c r="M44"/>
      <c r="N44"/>
      <c r="O44"/>
      <c r="P44"/>
    </row>
    <row r="45" spans="1:16" ht="14.25">
      <c r="A45" s="2" t="s">
        <v>65</v>
      </c>
      <c r="B45" s="2"/>
      <c r="C45"/>
      <c r="D45"/>
      <c r="E45"/>
      <c r="F45"/>
      <c r="G45"/>
      <c r="H45"/>
      <c r="I45"/>
      <c r="J45" s="29"/>
      <c r="K45" s="29"/>
      <c r="L45" s="29"/>
      <c r="M45"/>
      <c r="N45"/>
      <c r="O45"/>
      <c r="P45"/>
    </row>
    <row r="46" spans="1:16">
      <c r="A46" s="1" t="s">
        <v>27</v>
      </c>
      <c r="B46" s="1"/>
      <c r="C46" t="s">
        <v>0</v>
      </c>
      <c r="D46"/>
      <c r="E46"/>
      <c r="F46" t="s">
        <v>1</v>
      </c>
      <c r="G46"/>
      <c r="H46"/>
      <c r="I46"/>
      <c r="J46"/>
      <c r="K46"/>
      <c r="L46"/>
      <c r="M46"/>
      <c r="N46"/>
      <c r="O46" s="30">
        <f>O53-O65</f>
        <v>1049.0585821599998</v>
      </c>
    </row>
    <row r="47" spans="1:16">
      <c r="A47" s="1"/>
      <c r="B47" s="1"/>
      <c r="C47" t="s">
        <v>28</v>
      </c>
      <c r="D47"/>
      <c r="E47"/>
      <c r="F47"/>
      <c r="G47"/>
      <c r="H47"/>
      <c r="I47"/>
      <c r="J47"/>
      <c r="K47"/>
      <c r="L47"/>
      <c r="M47"/>
      <c r="N47"/>
      <c r="O47"/>
    </row>
    <row r="48" spans="1:16">
      <c r="A48" s="1" t="s">
        <v>29</v>
      </c>
      <c r="B48" s="1"/>
      <c r="C48" t="s">
        <v>2</v>
      </c>
      <c r="D48"/>
      <c r="E48"/>
      <c r="F48" t="s">
        <v>1</v>
      </c>
      <c r="G48"/>
      <c r="H48"/>
      <c r="I48"/>
      <c r="J48"/>
      <c r="K48"/>
      <c r="L48"/>
      <c r="M48"/>
      <c r="N48"/>
      <c r="O48"/>
    </row>
    <row r="49" spans="1:15">
      <c r="A49" s="1" t="s">
        <v>30</v>
      </c>
      <c r="B49" s="1"/>
      <c r="C49" t="s">
        <v>3</v>
      </c>
      <c r="D49"/>
      <c r="E49"/>
      <c r="F49" t="s">
        <v>1</v>
      </c>
      <c r="G49"/>
      <c r="H49"/>
      <c r="I49"/>
      <c r="J49"/>
      <c r="K49"/>
      <c r="L49"/>
      <c r="M49"/>
      <c r="N49"/>
      <c r="O49"/>
    </row>
    <row r="50" spans="1:15">
      <c r="A50"/>
      <c r="B50"/>
      <c r="C50"/>
      <c r="D50"/>
      <c r="E50"/>
      <c r="F50"/>
      <c r="G50"/>
      <c r="H50"/>
      <c r="I50"/>
      <c r="J50"/>
      <c r="K50"/>
      <c r="L50"/>
      <c r="M50"/>
      <c r="N50"/>
      <c r="O50"/>
    </row>
    <row r="51" spans="1:15">
      <c r="A51" s="1"/>
      <c r="B51" s="1"/>
      <c r="C51" s="29"/>
      <c r="D51" s="29"/>
      <c r="E51" s="29"/>
      <c r="F51" s="29"/>
      <c r="G51" s="29"/>
      <c r="H51" s="29"/>
      <c r="I51" s="29"/>
      <c r="J51" s="29"/>
      <c r="K51"/>
      <c r="L51"/>
      <c r="M51"/>
      <c r="N51"/>
      <c r="O51"/>
    </row>
    <row r="52" spans="1:15">
      <c r="A52" t="s">
        <v>4</v>
      </c>
      <c r="B52"/>
      <c r="C52"/>
      <c r="D52" s="40" t="s">
        <v>43</v>
      </c>
      <c r="E52" s="40"/>
      <c r="F52" s="40"/>
      <c r="G52" s="40"/>
      <c r="H52" s="43"/>
      <c r="I52" s="40" t="s">
        <v>37</v>
      </c>
      <c r="J52" s="40"/>
      <c r="K52" s="40" t="s">
        <v>38</v>
      </c>
      <c r="L52" s="40"/>
      <c r="M52"/>
      <c r="N52"/>
      <c r="O52"/>
    </row>
    <row r="53" spans="1:15">
      <c r="A53"/>
      <c r="B53"/>
      <c r="C53" t="s">
        <v>75</v>
      </c>
      <c r="D53"/>
      <c r="E53"/>
      <c r="F53"/>
      <c r="G53"/>
      <c r="H53" t="s">
        <v>76</v>
      </c>
      <c r="I53"/>
      <c r="J53"/>
      <c r="K53"/>
      <c r="L53"/>
      <c r="M53"/>
      <c r="N53"/>
      <c r="O53" s="30">
        <f>O55*H56+O57*H58+O60*H61</f>
        <v>2837.8410408</v>
      </c>
    </row>
    <row r="54" spans="1:15">
      <c r="A54"/>
      <c r="B54"/>
      <c r="C54"/>
      <c r="D54"/>
      <c r="E54"/>
      <c r="F54"/>
      <c r="G54"/>
      <c r="H54"/>
      <c r="I54"/>
      <c r="J54"/>
      <c r="K54"/>
      <c r="L54"/>
      <c r="M54"/>
      <c r="N54" s="29"/>
      <c r="O54" s="77"/>
    </row>
    <row r="55" spans="1:15">
      <c r="A55" s="1" t="s">
        <v>67</v>
      </c>
      <c r="B55" s="1"/>
      <c r="C55" s="70" t="str">
        <f>J19</f>
        <v>軽油</v>
      </c>
      <c r="D55" t="s">
        <v>69</v>
      </c>
      <c r="E55"/>
      <c r="F55"/>
      <c r="G55"/>
      <c r="H55" s="71" t="str">
        <f>P25</f>
        <v>ｋL</v>
      </c>
      <c r="I55" t="s">
        <v>42</v>
      </c>
      <c r="J55" s="29" t="s">
        <v>73</v>
      </c>
      <c r="K55"/>
      <c r="L55"/>
      <c r="M55"/>
      <c r="N55"/>
      <c r="O55" s="30">
        <f>O25</f>
        <v>592.92000000000007</v>
      </c>
    </row>
    <row r="56" spans="1:15">
      <c r="A56" s="1" t="s">
        <v>68</v>
      </c>
      <c r="B56" s="1"/>
      <c r="C56" s="70" t="str">
        <f>J19</f>
        <v>軽油</v>
      </c>
      <c r="D56" t="s">
        <v>74</v>
      </c>
      <c r="E56"/>
      <c r="F56" s="41" t="s">
        <v>44</v>
      </c>
      <c r="G56" s="42" t="str">
        <f>H55</f>
        <v>ｋL</v>
      </c>
      <c r="H56" s="6">
        <v>2.5859999999999999</v>
      </c>
      <c r="I56" s="1" t="s">
        <v>7</v>
      </c>
      <c r="J56" s="86" t="s">
        <v>79</v>
      </c>
      <c r="K56" s="87"/>
      <c r="L56" s="87"/>
      <c r="M56" s="88"/>
      <c r="N56"/>
      <c r="O56" s="39"/>
    </row>
    <row r="57" spans="1:15">
      <c r="A57" s="1" t="s">
        <v>77</v>
      </c>
      <c r="B57" s="1"/>
      <c r="C57" s="70" t="str">
        <f>J21</f>
        <v>天然ガス</v>
      </c>
      <c r="D57" t="s">
        <v>69</v>
      </c>
      <c r="E57"/>
      <c r="F57"/>
      <c r="G57"/>
      <c r="H57" s="71" t="str">
        <f>P26</f>
        <v>千Nm3</v>
      </c>
      <c r="I57" t="s">
        <v>42</v>
      </c>
      <c r="J57" s="29" t="s">
        <v>73</v>
      </c>
      <c r="K57"/>
      <c r="L57"/>
      <c r="M57"/>
      <c r="N57"/>
      <c r="O57" s="30">
        <f>O26</f>
        <v>400.75120000000004</v>
      </c>
    </row>
    <row r="58" spans="1:15">
      <c r="A58" s="1" t="s">
        <v>78</v>
      </c>
      <c r="B58" s="1"/>
      <c r="C58" s="70" t="str">
        <f>J21</f>
        <v>天然ガス</v>
      </c>
      <c r="D58" t="s">
        <v>74</v>
      </c>
      <c r="E58"/>
      <c r="F58" s="41" t="s">
        <v>44</v>
      </c>
      <c r="G58" s="42" t="str">
        <f>H57</f>
        <v>千Nm3</v>
      </c>
      <c r="H58" s="6">
        <v>2.2189999999999999</v>
      </c>
      <c r="I58" s="1" t="s">
        <v>7</v>
      </c>
      <c r="J58" s="86" t="s">
        <v>79</v>
      </c>
      <c r="K58" s="87"/>
      <c r="L58" s="87"/>
      <c r="M58" s="88"/>
      <c r="N58"/>
      <c r="O58" s="76"/>
    </row>
    <row r="59" spans="1:15">
      <c r="A59" s="1"/>
      <c r="B59" s="1"/>
      <c r="C59"/>
      <c r="D59"/>
      <c r="E59"/>
      <c r="F59" s="72"/>
      <c r="G59" s="73"/>
      <c r="H59" s="7"/>
      <c r="I59" s="74"/>
      <c r="J59" s="60"/>
      <c r="K59" s="60"/>
      <c r="L59" s="69"/>
      <c r="M59" s="69"/>
      <c r="N59"/>
      <c r="O59" s="75"/>
    </row>
    <row r="60" spans="1:15">
      <c r="A60" s="1" t="s">
        <v>36</v>
      </c>
      <c r="B60" s="1"/>
      <c r="C60" t="s">
        <v>35</v>
      </c>
      <c r="D60"/>
      <c r="E60"/>
      <c r="F60"/>
      <c r="G60"/>
      <c r="H60" t="s">
        <v>31</v>
      </c>
      <c r="I60"/>
      <c r="J60"/>
      <c r="K60"/>
      <c r="L60"/>
      <c r="M60"/>
      <c r="N60"/>
      <c r="O60" s="30">
        <f>O27</f>
        <v>741.57680000000005</v>
      </c>
    </row>
    <row r="61" spans="1:15">
      <c r="A61" s="1" t="s">
        <v>32</v>
      </c>
      <c r="B61" s="1"/>
      <c r="C61" t="s">
        <v>90</v>
      </c>
      <c r="D61"/>
      <c r="E61"/>
      <c r="F61" t="s">
        <v>33</v>
      </c>
      <c r="G61"/>
      <c r="H61" s="6">
        <v>0.56000000000000005</v>
      </c>
      <c r="I61" s="1" t="s">
        <v>7</v>
      </c>
      <c r="J61" s="86" t="s">
        <v>45</v>
      </c>
      <c r="K61" s="87"/>
      <c r="L61" s="87"/>
      <c r="M61" s="88"/>
      <c r="N61" s="1"/>
      <c r="O61"/>
    </row>
    <row r="62" spans="1:15">
      <c r="A62"/>
      <c r="B62"/>
      <c r="C62"/>
      <c r="D62"/>
      <c r="E62"/>
      <c r="F62"/>
      <c r="G62"/>
      <c r="H62"/>
      <c r="I62"/>
      <c r="J62"/>
      <c r="K62"/>
      <c r="L62"/>
      <c r="M62"/>
      <c r="N62"/>
      <c r="O62"/>
    </row>
    <row r="63" spans="1:15">
      <c r="A63"/>
      <c r="B63"/>
      <c r="C63"/>
      <c r="D63"/>
      <c r="E63"/>
      <c r="F63"/>
      <c r="G63"/>
      <c r="H63"/>
      <c r="I63"/>
      <c r="J63"/>
      <c r="K63"/>
      <c r="L63"/>
      <c r="M63"/>
      <c r="N63"/>
      <c r="O63"/>
    </row>
    <row r="64" spans="1:15">
      <c r="A64" t="s">
        <v>5</v>
      </c>
      <c r="B64"/>
      <c r="C64"/>
      <c r="D64" s="40" t="s">
        <v>43</v>
      </c>
      <c r="E64" s="40"/>
      <c r="F64" s="40"/>
      <c r="G64" s="40"/>
      <c r="H64" s="43"/>
      <c r="I64" s="40" t="s">
        <v>37</v>
      </c>
      <c r="J64" s="40"/>
      <c r="K64" s="40" t="s">
        <v>38</v>
      </c>
      <c r="L64" s="40"/>
      <c r="M64"/>
      <c r="N64"/>
      <c r="O64"/>
    </row>
    <row r="65" spans="1:16">
      <c r="A65"/>
      <c r="B65"/>
      <c r="C65" t="s">
        <v>82</v>
      </c>
      <c r="D65"/>
      <c r="E65"/>
      <c r="F65" t="s">
        <v>1</v>
      </c>
      <c r="G65"/>
      <c r="H65"/>
      <c r="I65"/>
      <c r="J65"/>
      <c r="K65"/>
      <c r="L65"/>
      <c r="M65"/>
      <c r="N65"/>
      <c r="O65" s="78">
        <f>O67*H68+O69*H70+O72*H73</f>
        <v>1788.7824586400002</v>
      </c>
    </row>
    <row r="66" spans="1:16">
      <c r="A66"/>
      <c r="B66"/>
      <c r="C66"/>
      <c r="D66"/>
      <c r="E66"/>
      <c r="F66"/>
      <c r="G66"/>
      <c r="H66"/>
      <c r="I66"/>
      <c r="J66"/>
      <c r="K66"/>
      <c r="L66"/>
      <c r="M66"/>
      <c r="N66" s="29"/>
      <c r="O66" s="79"/>
    </row>
    <row r="67" spans="1:16">
      <c r="A67" s="1" t="s">
        <v>80</v>
      </c>
      <c r="B67" s="1"/>
      <c r="C67" s="70" t="str">
        <f>J32</f>
        <v>軽油</v>
      </c>
      <c r="D67" t="s">
        <v>69</v>
      </c>
      <c r="E67"/>
      <c r="F67"/>
      <c r="G67"/>
      <c r="H67" s="71" t="str">
        <f>P38</f>
        <v>ｋL</v>
      </c>
      <c r="I67" t="s">
        <v>42</v>
      </c>
      <c r="J67" s="29" t="s">
        <v>73</v>
      </c>
      <c r="K67"/>
      <c r="L67"/>
      <c r="M67"/>
      <c r="N67"/>
      <c r="O67" s="78">
        <f>O38</f>
        <v>385.03200000000004</v>
      </c>
    </row>
    <row r="68" spans="1:16">
      <c r="A68" s="1" t="s">
        <v>81</v>
      </c>
      <c r="B68" s="1"/>
      <c r="C68" s="70" t="str">
        <f>J32</f>
        <v>軽油</v>
      </c>
      <c r="D68" t="s">
        <v>74</v>
      </c>
      <c r="E68"/>
      <c r="F68" s="41" t="s">
        <v>44</v>
      </c>
      <c r="G68" s="42" t="str">
        <f>H67</f>
        <v>ｋL</v>
      </c>
      <c r="H68" s="6">
        <v>2.5859999999999999</v>
      </c>
      <c r="I68" s="1" t="s">
        <v>7</v>
      </c>
      <c r="J68" s="86" t="s">
        <v>79</v>
      </c>
      <c r="K68" s="87"/>
      <c r="L68" s="87"/>
      <c r="M68" s="88"/>
      <c r="N68"/>
      <c r="O68" s="79"/>
    </row>
    <row r="69" spans="1:16">
      <c r="A69" s="1" t="s">
        <v>83</v>
      </c>
      <c r="B69" s="1"/>
      <c r="C69" s="70" t="str">
        <f>J34</f>
        <v>天然ガス</v>
      </c>
      <c r="D69" t="s">
        <v>69</v>
      </c>
      <c r="E69"/>
      <c r="F69"/>
      <c r="G69"/>
      <c r="H69" s="71" t="str">
        <f>P39</f>
        <v>千Nm3</v>
      </c>
      <c r="I69" t="s">
        <v>42</v>
      </c>
      <c r="J69" s="29" t="s">
        <v>73</v>
      </c>
      <c r="K69"/>
      <c r="L69"/>
      <c r="M69"/>
      <c r="N69"/>
      <c r="O69" s="78">
        <f>O39</f>
        <v>257.19096000000002</v>
      </c>
    </row>
    <row r="70" spans="1:16">
      <c r="A70" s="1" t="s">
        <v>84</v>
      </c>
      <c r="B70" s="1"/>
      <c r="C70" s="70" t="str">
        <f>J34</f>
        <v>天然ガス</v>
      </c>
      <c r="D70" t="s">
        <v>74</v>
      </c>
      <c r="E70"/>
      <c r="F70" s="41" t="s">
        <v>44</v>
      </c>
      <c r="G70" s="42" t="str">
        <f>H69</f>
        <v>千Nm3</v>
      </c>
      <c r="H70" s="6">
        <v>2.2189999999999999</v>
      </c>
      <c r="I70" s="1" t="s">
        <v>7</v>
      </c>
      <c r="J70" s="86" t="s">
        <v>79</v>
      </c>
      <c r="K70" s="87"/>
      <c r="L70" s="87"/>
      <c r="M70" s="88"/>
      <c r="N70"/>
      <c r="O70" s="80"/>
    </row>
    <row r="71" spans="1:16">
      <c r="A71" s="1"/>
      <c r="B71" s="1"/>
      <c r="C71"/>
      <c r="D71"/>
      <c r="E71"/>
      <c r="F71" s="72"/>
      <c r="G71" s="73"/>
      <c r="H71" s="7"/>
      <c r="I71" s="74"/>
      <c r="J71" s="60"/>
      <c r="K71" s="60"/>
      <c r="L71" s="69"/>
      <c r="M71" s="69"/>
      <c r="N71"/>
      <c r="O71" s="81"/>
    </row>
    <row r="72" spans="1:16">
      <c r="A72" s="1" t="s">
        <v>39</v>
      </c>
      <c r="B72" s="1"/>
      <c r="C72" t="s">
        <v>40</v>
      </c>
      <c r="D72"/>
      <c r="E72"/>
      <c r="F72"/>
      <c r="G72"/>
      <c r="H72" t="s">
        <v>31</v>
      </c>
      <c r="I72"/>
      <c r="J72"/>
      <c r="K72"/>
      <c r="L72"/>
      <c r="M72"/>
      <c r="N72"/>
      <c r="O72" s="78">
        <f>O40</f>
        <v>397.11243999999999</v>
      </c>
    </row>
    <row r="73" spans="1:16">
      <c r="A73" s="1" t="s">
        <v>32</v>
      </c>
      <c r="B73" s="1"/>
      <c r="C73" t="s">
        <v>90</v>
      </c>
      <c r="D73"/>
      <c r="E73"/>
      <c r="F73" t="s">
        <v>33</v>
      </c>
      <c r="G73"/>
      <c r="H73" s="6">
        <v>0.56000000000000005</v>
      </c>
      <c r="I73" s="1" t="s">
        <v>7</v>
      </c>
      <c r="J73" s="86" t="s">
        <v>45</v>
      </c>
      <c r="K73" s="87"/>
      <c r="L73" s="87"/>
      <c r="M73" s="88"/>
      <c r="N73" s="1"/>
      <c r="O73" s="7"/>
      <c r="P73"/>
    </row>
    <row r="74" spans="1:16">
      <c r="A74"/>
      <c r="B74"/>
      <c r="C74"/>
      <c r="D74"/>
      <c r="E74"/>
      <c r="F74"/>
      <c r="G74"/>
      <c r="H74"/>
      <c r="I74"/>
      <c r="J74"/>
      <c r="K74"/>
      <c r="L74"/>
      <c r="M74"/>
      <c r="N74"/>
      <c r="O74"/>
      <c r="P74"/>
    </row>
    <row r="75" spans="1:16">
      <c r="A75"/>
      <c r="B75"/>
      <c r="C75"/>
      <c r="D75"/>
      <c r="E75"/>
      <c r="F75"/>
      <c r="G75"/>
      <c r="H75"/>
      <c r="I75"/>
      <c r="J75"/>
      <c r="K75"/>
      <c r="L75"/>
      <c r="M75"/>
      <c r="N75"/>
      <c r="O75"/>
      <c r="P75"/>
    </row>
    <row r="76" spans="1:16">
      <c r="A76" s="3"/>
      <c r="B76" s="3"/>
      <c r="C76"/>
      <c r="D76"/>
      <c r="E76"/>
      <c r="F76"/>
      <c r="G76"/>
      <c r="H76"/>
      <c r="I76"/>
      <c r="J76"/>
      <c r="K76"/>
      <c r="L76"/>
      <c r="M76"/>
      <c r="N76"/>
      <c r="O76"/>
      <c r="P76"/>
    </row>
    <row r="77" spans="1:16">
      <c r="A77"/>
      <c r="B77"/>
      <c r="C77"/>
      <c r="D77"/>
      <c r="E77"/>
      <c r="F77"/>
      <c r="G77"/>
      <c r="H77"/>
      <c r="I77"/>
      <c r="J77"/>
      <c r="K77"/>
      <c r="L77"/>
      <c r="M77"/>
      <c r="N77"/>
      <c r="O77"/>
      <c r="P77"/>
    </row>
    <row r="78" spans="1:16">
      <c r="A78"/>
      <c r="B78"/>
      <c r="C78"/>
      <c r="D78"/>
      <c r="E78"/>
      <c r="F78"/>
      <c r="G78"/>
      <c r="H78"/>
      <c r="I78"/>
      <c r="J78"/>
      <c r="K78"/>
      <c r="L78"/>
      <c r="M78"/>
      <c r="N78"/>
      <c r="O78"/>
      <c r="P78"/>
    </row>
    <row r="79" spans="1:16">
      <c r="A79"/>
      <c r="B79"/>
      <c r="C79"/>
      <c r="D79"/>
      <c r="E79"/>
      <c r="F79"/>
      <c r="G79"/>
      <c r="H79"/>
      <c r="I79"/>
      <c r="J79"/>
      <c r="K79"/>
      <c r="L79"/>
      <c r="M79"/>
      <c r="N79"/>
      <c r="O79"/>
      <c r="P79"/>
    </row>
    <row r="80" spans="1:16">
      <c r="A80"/>
      <c r="B80"/>
      <c r="C80"/>
      <c r="D80"/>
      <c r="E80"/>
      <c r="F80"/>
      <c r="G80"/>
      <c r="H80"/>
      <c r="I80"/>
      <c r="J80"/>
      <c r="K80"/>
      <c r="L80"/>
      <c r="M80"/>
      <c r="N80"/>
      <c r="O80"/>
      <c r="P80"/>
    </row>
    <row r="81" spans="1:16">
      <c r="A81"/>
      <c r="B81"/>
      <c r="C81"/>
      <c r="D81"/>
      <c r="E81"/>
      <c r="F81"/>
      <c r="G81"/>
      <c r="H81"/>
      <c r="I81"/>
      <c r="J81"/>
      <c r="K81"/>
      <c r="L81"/>
      <c r="M81"/>
      <c r="N81"/>
      <c r="O81"/>
      <c r="P81"/>
    </row>
    <row r="82" spans="1:16">
      <c r="A82"/>
      <c r="B82"/>
      <c r="C82"/>
      <c r="D82"/>
      <c r="E82"/>
      <c r="F82"/>
      <c r="G82"/>
      <c r="H82"/>
      <c r="I82"/>
      <c r="J82"/>
      <c r="K82"/>
      <c r="L82"/>
      <c r="M82"/>
      <c r="N82"/>
      <c r="O82"/>
      <c r="P82"/>
    </row>
    <row r="83" spans="1:16">
      <c r="A83"/>
      <c r="B83"/>
      <c r="C83"/>
      <c r="D83"/>
      <c r="E83"/>
      <c r="F83"/>
      <c r="G83"/>
      <c r="H83"/>
      <c r="I83"/>
      <c r="J83"/>
      <c r="K83"/>
      <c r="L83"/>
      <c r="M83"/>
      <c r="N83"/>
      <c r="O83"/>
      <c r="P83"/>
    </row>
    <row r="84" spans="1:16">
      <c r="A84"/>
      <c r="B84"/>
      <c r="C84"/>
      <c r="D84"/>
      <c r="E84"/>
      <c r="F84"/>
      <c r="G84"/>
      <c r="H84"/>
      <c r="I84"/>
      <c r="J84"/>
      <c r="K84"/>
      <c r="L84"/>
      <c r="M84"/>
      <c r="N84"/>
      <c r="O84"/>
      <c r="P84"/>
    </row>
    <row r="85" spans="1:16">
      <c r="A85"/>
      <c r="B85"/>
      <c r="C85"/>
      <c r="D85"/>
      <c r="E85"/>
      <c r="F85"/>
      <c r="G85"/>
      <c r="H85"/>
      <c r="I85"/>
      <c r="J85"/>
      <c r="K85"/>
      <c r="L85"/>
      <c r="M85"/>
      <c r="N85"/>
      <c r="O85"/>
      <c r="P85"/>
    </row>
    <row r="86" spans="1:16">
      <c r="A86"/>
      <c r="B86"/>
      <c r="C86"/>
      <c r="D86"/>
      <c r="E86"/>
      <c r="F86"/>
      <c r="G86"/>
      <c r="H86"/>
      <c r="I86"/>
      <c r="J86"/>
      <c r="K86"/>
      <c r="L86"/>
      <c r="M86"/>
      <c r="N86"/>
      <c r="O86"/>
      <c r="P86"/>
    </row>
    <row r="87" spans="1:16">
      <c r="A87"/>
      <c r="B87"/>
      <c r="C87"/>
      <c r="D87"/>
      <c r="E87"/>
      <c r="F87"/>
      <c r="G87"/>
      <c r="H87"/>
      <c r="I87"/>
      <c r="J87"/>
      <c r="K87"/>
      <c r="L87"/>
      <c r="M87"/>
      <c r="N87"/>
      <c r="O87"/>
      <c r="P87"/>
    </row>
    <row r="88" spans="1:16">
      <c r="A88"/>
      <c r="B88"/>
      <c r="C88"/>
      <c r="D88"/>
      <c r="E88"/>
      <c r="F88"/>
      <c r="G88"/>
      <c r="H88"/>
      <c r="I88"/>
      <c r="J88"/>
      <c r="K88"/>
      <c r="L88"/>
      <c r="M88"/>
      <c r="N88"/>
      <c r="O88"/>
      <c r="P88"/>
    </row>
    <row r="89" spans="1:16">
      <c r="A89"/>
      <c r="B89"/>
      <c r="C89"/>
      <c r="D89"/>
      <c r="E89"/>
      <c r="F89"/>
      <c r="G89"/>
      <c r="H89"/>
      <c r="I89"/>
      <c r="J89"/>
      <c r="K89"/>
      <c r="L89"/>
      <c r="M89"/>
      <c r="N89"/>
      <c r="O89"/>
      <c r="P89"/>
    </row>
  </sheetData>
  <mergeCells count="50">
    <mergeCell ref="A40:B40"/>
    <mergeCell ref="A34:A35"/>
    <mergeCell ref="C34:D34"/>
    <mergeCell ref="F34:G34"/>
    <mergeCell ref="H34:I34"/>
    <mergeCell ref="A32:A33"/>
    <mergeCell ref="C32:D32"/>
    <mergeCell ref="F32:G32"/>
    <mergeCell ref="H32:I32"/>
    <mergeCell ref="J32:K32"/>
    <mergeCell ref="C33:D33"/>
    <mergeCell ref="F33:G33"/>
    <mergeCell ref="C1:J1"/>
    <mergeCell ref="D2:J2"/>
    <mergeCell ref="D3:F3"/>
    <mergeCell ref="H3:J3"/>
    <mergeCell ref="A27:B27"/>
    <mergeCell ref="H21:I21"/>
    <mergeCell ref="F19:G19"/>
    <mergeCell ref="F20:G20"/>
    <mergeCell ref="F21:G21"/>
    <mergeCell ref="F22:G22"/>
    <mergeCell ref="C21:D21"/>
    <mergeCell ref="C22:D22"/>
    <mergeCell ref="A21:A22"/>
    <mergeCell ref="C20:D20"/>
    <mergeCell ref="A19:A20"/>
    <mergeCell ref="H19:I19"/>
    <mergeCell ref="C4:J4"/>
    <mergeCell ref="A1:B1"/>
    <mergeCell ref="A2:B3"/>
    <mergeCell ref="A4:B4"/>
    <mergeCell ref="A13:B13"/>
    <mergeCell ref="A14:B14"/>
    <mergeCell ref="C17:D17"/>
    <mergeCell ref="G17:H17"/>
    <mergeCell ref="J17:K17"/>
    <mergeCell ref="C19:D19"/>
    <mergeCell ref="C44:J44"/>
    <mergeCell ref="J19:K19"/>
    <mergeCell ref="J21:K21"/>
    <mergeCell ref="J34:K34"/>
    <mergeCell ref="C35:D35"/>
    <mergeCell ref="F35:G35"/>
    <mergeCell ref="J56:M56"/>
    <mergeCell ref="J61:M61"/>
    <mergeCell ref="J68:M68"/>
    <mergeCell ref="J73:M73"/>
    <mergeCell ref="J58:M58"/>
    <mergeCell ref="J70:M70"/>
  </mergeCells>
  <phoneticPr fontId="1"/>
  <pageMargins left="0.25" right="0.25" top="0.75" bottom="0.75" header="0.3" footer="0.3"/>
  <pageSetup paperSize="9" scale="83" fitToHeight="0" orientation="landscape" r:id="rId1"/>
  <headerFooter>
    <oddHeader xml:space="preserve">&amp;LH30-32JCM設備補助CO2排出削減量計算（原単位比較）
</oddHeader>
    <oddFooter>&amp;C&amp;P/&amp;N</oddFooter>
  </headerFooter>
  <rowBreaks count="1" manualBreakCount="1">
    <brk id="40"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8"/>
  <sheetViews>
    <sheetView view="pageBreakPreview" topLeftCell="A10" zoomScale="60" zoomScaleNormal="100" workbookViewId="0">
      <selection activeCell="C73" sqref="C73"/>
    </sheetView>
  </sheetViews>
  <sheetFormatPr defaultRowHeight="13.5"/>
  <cols>
    <col min="1" max="1" width="16.125" style="8" customWidth="1"/>
    <col min="2" max="2" width="18.5" style="8" customWidth="1"/>
    <col min="3" max="14" width="9.75" style="8" customWidth="1"/>
    <col min="15" max="15" width="14" style="8" customWidth="1"/>
    <col min="16" max="257" width="9" style="8"/>
    <col min="258" max="258" width="27.375" style="8" customWidth="1"/>
    <col min="259" max="260" width="8.875" style="8" customWidth="1"/>
    <col min="261" max="270" width="9.5" style="8" bestFit="1" customWidth="1"/>
    <col min="271" max="271" width="17.5" style="8" customWidth="1"/>
    <col min="272" max="513" width="9" style="8"/>
    <col min="514" max="514" width="27.375" style="8" customWidth="1"/>
    <col min="515" max="516" width="8.875" style="8" customWidth="1"/>
    <col min="517" max="526" width="9.5" style="8" bestFit="1" customWidth="1"/>
    <col min="527" max="527" width="17.5" style="8" customWidth="1"/>
    <col min="528" max="769" width="9" style="8"/>
    <col min="770" max="770" width="27.375" style="8" customWidth="1"/>
    <col min="771" max="772" width="8.875" style="8" customWidth="1"/>
    <col min="773" max="782" width="9.5" style="8" bestFit="1" customWidth="1"/>
    <col min="783" max="783" width="17.5" style="8" customWidth="1"/>
    <col min="784" max="1025" width="9" style="8"/>
    <col min="1026" max="1026" width="27.375" style="8" customWidth="1"/>
    <col min="1027" max="1028" width="8.875" style="8" customWidth="1"/>
    <col min="1029" max="1038" width="9.5" style="8" bestFit="1" customWidth="1"/>
    <col min="1039" max="1039" width="17.5" style="8" customWidth="1"/>
    <col min="1040" max="1281" width="9" style="8"/>
    <col min="1282" max="1282" width="27.375" style="8" customWidth="1"/>
    <col min="1283" max="1284" width="8.875" style="8" customWidth="1"/>
    <col min="1285" max="1294" width="9.5" style="8" bestFit="1" customWidth="1"/>
    <col min="1295" max="1295" width="17.5" style="8" customWidth="1"/>
    <col min="1296" max="1537" width="9" style="8"/>
    <col min="1538" max="1538" width="27.375" style="8" customWidth="1"/>
    <col min="1539" max="1540" width="8.875" style="8" customWidth="1"/>
    <col min="1541" max="1550" width="9.5" style="8" bestFit="1" customWidth="1"/>
    <col min="1551" max="1551" width="17.5" style="8" customWidth="1"/>
    <col min="1552" max="1793" width="9" style="8"/>
    <col min="1794" max="1794" width="27.375" style="8" customWidth="1"/>
    <col min="1795" max="1796" width="8.875" style="8" customWidth="1"/>
    <col min="1797" max="1806" width="9.5" style="8" bestFit="1" customWidth="1"/>
    <col min="1807" max="1807" width="17.5" style="8" customWidth="1"/>
    <col min="1808" max="2049" width="9" style="8"/>
    <col min="2050" max="2050" width="27.375" style="8" customWidth="1"/>
    <col min="2051" max="2052" width="8.875" style="8" customWidth="1"/>
    <col min="2053" max="2062" width="9.5" style="8" bestFit="1" customWidth="1"/>
    <col min="2063" max="2063" width="17.5" style="8" customWidth="1"/>
    <col min="2064" max="2305" width="9" style="8"/>
    <col min="2306" max="2306" width="27.375" style="8" customWidth="1"/>
    <col min="2307" max="2308" width="8.875" style="8" customWidth="1"/>
    <col min="2309" max="2318" width="9.5" style="8" bestFit="1" customWidth="1"/>
    <col min="2319" max="2319" width="17.5" style="8" customWidth="1"/>
    <col min="2320" max="2561" width="9" style="8"/>
    <col min="2562" max="2562" width="27.375" style="8" customWidth="1"/>
    <col min="2563" max="2564" width="8.875" style="8" customWidth="1"/>
    <col min="2565" max="2574" width="9.5" style="8" bestFit="1" customWidth="1"/>
    <col min="2575" max="2575" width="17.5" style="8" customWidth="1"/>
    <col min="2576" max="2817" width="9" style="8"/>
    <col min="2818" max="2818" width="27.375" style="8" customWidth="1"/>
    <col min="2819" max="2820" width="8.875" style="8" customWidth="1"/>
    <col min="2821" max="2830" width="9.5" style="8" bestFit="1" customWidth="1"/>
    <col min="2831" max="2831" width="17.5" style="8" customWidth="1"/>
    <col min="2832" max="3073" width="9" style="8"/>
    <col min="3074" max="3074" width="27.375" style="8" customWidth="1"/>
    <col min="3075" max="3076" width="8.875" style="8" customWidth="1"/>
    <col min="3077" max="3086" width="9.5" style="8" bestFit="1" customWidth="1"/>
    <col min="3087" max="3087" width="17.5" style="8" customWidth="1"/>
    <col min="3088" max="3329" width="9" style="8"/>
    <col min="3330" max="3330" width="27.375" style="8" customWidth="1"/>
    <col min="3331" max="3332" width="8.875" style="8" customWidth="1"/>
    <col min="3333" max="3342" width="9.5" style="8" bestFit="1" customWidth="1"/>
    <col min="3343" max="3343" width="17.5" style="8" customWidth="1"/>
    <col min="3344" max="3585" width="9" style="8"/>
    <col min="3586" max="3586" width="27.375" style="8" customWidth="1"/>
    <col min="3587" max="3588" width="8.875" style="8" customWidth="1"/>
    <col min="3589" max="3598" width="9.5" style="8" bestFit="1" customWidth="1"/>
    <col min="3599" max="3599" width="17.5" style="8" customWidth="1"/>
    <col min="3600" max="3841" width="9" style="8"/>
    <col min="3842" max="3842" width="27.375" style="8" customWidth="1"/>
    <col min="3843" max="3844" width="8.875" style="8" customWidth="1"/>
    <col min="3845" max="3854" width="9.5" style="8" bestFit="1" customWidth="1"/>
    <col min="3855" max="3855" width="17.5" style="8" customWidth="1"/>
    <col min="3856" max="4097" width="9" style="8"/>
    <col min="4098" max="4098" width="27.375" style="8" customWidth="1"/>
    <col min="4099" max="4100" width="8.875" style="8" customWidth="1"/>
    <col min="4101" max="4110" width="9.5" style="8" bestFit="1" customWidth="1"/>
    <col min="4111" max="4111" width="17.5" style="8" customWidth="1"/>
    <col min="4112" max="4353" width="9" style="8"/>
    <col min="4354" max="4354" width="27.375" style="8" customWidth="1"/>
    <col min="4355" max="4356" width="8.875" style="8" customWidth="1"/>
    <col min="4357" max="4366" width="9.5" style="8" bestFit="1" customWidth="1"/>
    <col min="4367" max="4367" width="17.5" style="8" customWidth="1"/>
    <col min="4368" max="4609" width="9" style="8"/>
    <col min="4610" max="4610" width="27.375" style="8" customWidth="1"/>
    <col min="4611" max="4612" width="8.875" style="8" customWidth="1"/>
    <col min="4613" max="4622" width="9.5" style="8" bestFit="1" customWidth="1"/>
    <col min="4623" max="4623" width="17.5" style="8" customWidth="1"/>
    <col min="4624" max="4865" width="9" style="8"/>
    <col min="4866" max="4866" width="27.375" style="8" customWidth="1"/>
    <col min="4867" max="4868" width="8.875" style="8" customWidth="1"/>
    <col min="4869" max="4878" width="9.5" style="8" bestFit="1" customWidth="1"/>
    <col min="4879" max="4879" width="17.5" style="8" customWidth="1"/>
    <col min="4880" max="5121" width="9" style="8"/>
    <col min="5122" max="5122" width="27.375" style="8" customWidth="1"/>
    <col min="5123" max="5124" width="8.875" style="8" customWidth="1"/>
    <col min="5125" max="5134" width="9.5" style="8" bestFit="1" customWidth="1"/>
    <col min="5135" max="5135" width="17.5" style="8" customWidth="1"/>
    <col min="5136" max="5377" width="9" style="8"/>
    <col min="5378" max="5378" width="27.375" style="8" customWidth="1"/>
    <col min="5379" max="5380" width="8.875" style="8" customWidth="1"/>
    <col min="5381" max="5390" width="9.5" style="8" bestFit="1" customWidth="1"/>
    <col min="5391" max="5391" width="17.5" style="8" customWidth="1"/>
    <col min="5392" max="5633" width="9" style="8"/>
    <col min="5634" max="5634" width="27.375" style="8" customWidth="1"/>
    <col min="5635" max="5636" width="8.875" style="8" customWidth="1"/>
    <col min="5637" max="5646" width="9.5" style="8" bestFit="1" customWidth="1"/>
    <col min="5647" max="5647" width="17.5" style="8" customWidth="1"/>
    <col min="5648" max="5889" width="9" style="8"/>
    <col min="5890" max="5890" width="27.375" style="8" customWidth="1"/>
    <col min="5891" max="5892" width="8.875" style="8" customWidth="1"/>
    <col min="5893" max="5902" width="9.5" style="8" bestFit="1" customWidth="1"/>
    <col min="5903" max="5903" width="17.5" style="8" customWidth="1"/>
    <col min="5904" max="6145" width="9" style="8"/>
    <col min="6146" max="6146" width="27.375" style="8" customWidth="1"/>
    <col min="6147" max="6148" width="8.875" style="8" customWidth="1"/>
    <col min="6149" max="6158" width="9.5" style="8" bestFit="1" customWidth="1"/>
    <col min="6159" max="6159" width="17.5" style="8" customWidth="1"/>
    <col min="6160" max="6401" width="9" style="8"/>
    <col min="6402" max="6402" width="27.375" style="8" customWidth="1"/>
    <col min="6403" max="6404" width="8.875" style="8" customWidth="1"/>
    <col min="6405" max="6414" width="9.5" style="8" bestFit="1" customWidth="1"/>
    <col min="6415" max="6415" width="17.5" style="8" customWidth="1"/>
    <col min="6416" max="6657" width="9" style="8"/>
    <col min="6658" max="6658" width="27.375" style="8" customWidth="1"/>
    <col min="6659" max="6660" width="8.875" style="8" customWidth="1"/>
    <col min="6661" max="6670" width="9.5" style="8" bestFit="1" customWidth="1"/>
    <col min="6671" max="6671" width="17.5" style="8" customWidth="1"/>
    <col min="6672" max="6913" width="9" style="8"/>
    <col min="6914" max="6914" width="27.375" style="8" customWidth="1"/>
    <col min="6915" max="6916" width="8.875" style="8" customWidth="1"/>
    <col min="6917" max="6926" width="9.5" style="8" bestFit="1" customWidth="1"/>
    <col min="6927" max="6927" width="17.5" style="8" customWidth="1"/>
    <col min="6928" max="7169" width="9" style="8"/>
    <col min="7170" max="7170" width="27.375" style="8" customWidth="1"/>
    <col min="7171" max="7172" width="8.875" style="8" customWidth="1"/>
    <col min="7173" max="7182" width="9.5" style="8" bestFit="1" customWidth="1"/>
    <col min="7183" max="7183" width="17.5" style="8" customWidth="1"/>
    <col min="7184" max="7425" width="9" style="8"/>
    <col min="7426" max="7426" width="27.375" style="8" customWidth="1"/>
    <col min="7427" max="7428" width="8.875" style="8" customWidth="1"/>
    <col min="7429" max="7438" width="9.5" style="8" bestFit="1" customWidth="1"/>
    <col min="7439" max="7439" width="17.5" style="8" customWidth="1"/>
    <col min="7440" max="7681" width="9" style="8"/>
    <col min="7682" max="7682" width="27.375" style="8" customWidth="1"/>
    <col min="7683" max="7684" width="8.875" style="8" customWidth="1"/>
    <col min="7685" max="7694" width="9.5" style="8" bestFit="1" customWidth="1"/>
    <col min="7695" max="7695" width="17.5" style="8" customWidth="1"/>
    <col min="7696" max="7937" width="9" style="8"/>
    <col min="7938" max="7938" width="27.375" style="8" customWidth="1"/>
    <col min="7939" max="7940" width="8.875" style="8" customWidth="1"/>
    <col min="7941" max="7950" width="9.5" style="8" bestFit="1" customWidth="1"/>
    <col min="7951" max="7951" width="17.5" style="8" customWidth="1"/>
    <col min="7952" max="8193" width="9" style="8"/>
    <col min="8194" max="8194" width="27.375" style="8" customWidth="1"/>
    <col min="8195" max="8196" width="8.875" style="8" customWidth="1"/>
    <col min="8197" max="8206" width="9.5" style="8" bestFit="1" customWidth="1"/>
    <col min="8207" max="8207" width="17.5" style="8" customWidth="1"/>
    <col min="8208" max="8449" width="9" style="8"/>
    <col min="8450" max="8450" width="27.375" style="8" customWidth="1"/>
    <col min="8451" max="8452" width="8.875" style="8" customWidth="1"/>
    <col min="8453" max="8462" width="9.5" style="8" bestFit="1" customWidth="1"/>
    <col min="8463" max="8463" width="17.5" style="8" customWidth="1"/>
    <col min="8464" max="8705" width="9" style="8"/>
    <col min="8706" max="8706" width="27.375" style="8" customWidth="1"/>
    <col min="8707" max="8708" width="8.875" style="8" customWidth="1"/>
    <col min="8709" max="8718" width="9.5" style="8" bestFit="1" customWidth="1"/>
    <col min="8719" max="8719" width="17.5" style="8" customWidth="1"/>
    <col min="8720" max="8961" width="9" style="8"/>
    <col min="8962" max="8962" width="27.375" style="8" customWidth="1"/>
    <col min="8963" max="8964" width="8.875" style="8" customWidth="1"/>
    <col min="8965" max="8974" width="9.5" style="8" bestFit="1" customWidth="1"/>
    <col min="8975" max="8975" width="17.5" style="8" customWidth="1"/>
    <col min="8976" max="9217" width="9" style="8"/>
    <col min="9218" max="9218" width="27.375" style="8" customWidth="1"/>
    <col min="9219" max="9220" width="8.875" style="8" customWidth="1"/>
    <col min="9221" max="9230" width="9.5" style="8" bestFit="1" customWidth="1"/>
    <col min="9231" max="9231" width="17.5" style="8" customWidth="1"/>
    <col min="9232" max="9473" width="9" style="8"/>
    <col min="9474" max="9474" width="27.375" style="8" customWidth="1"/>
    <col min="9475" max="9476" width="8.875" style="8" customWidth="1"/>
    <col min="9477" max="9486" width="9.5" style="8" bestFit="1" customWidth="1"/>
    <col min="9487" max="9487" width="17.5" style="8" customWidth="1"/>
    <col min="9488" max="9729" width="9" style="8"/>
    <col min="9730" max="9730" width="27.375" style="8" customWidth="1"/>
    <col min="9731" max="9732" width="8.875" style="8" customWidth="1"/>
    <col min="9733" max="9742" width="9.5" style="8" bestFit="1" customWidth="1"/>
    <col min="9743" max="9743" width="17.5" style="8" customWidth="1"/>
    <col min="9744" max="9985" width="9" style="8"/>
    <col min="9986" max="9986" width="27.375" style="8" customWidth="1"/>
    <col min="9987" max="9988" width="8.875" style="8" customWidth="1"/>
    <col min="9989" max="9998" width="9.5" style="8" bestFit="1" customWidth="1"/>
    <col min="9999" max="9999" width="17.5" style="8" customWidth="1"/>
    <col min="10000" max="10241" width="9" style="8"/>
    <col min="10242" max="10242" width="27.375" style="8" customWidth="1"/>
    <col min="10243" max="10244" width="8.875" style="8" customWidth="1"/>
    <col min="10245" max="10254" width="9.5" style="8" bestFit="1" customWidth="1"/>
    <col min="10255" max="10255" width="17.5" style="8" customWidth="1"/>
    <col min="10256" max="10497" width="9" style="8"/>
    <col min="10498" max="10498" width="27.375" style="8" customWidth="1"/>
    <col min="10499" max="10500" width="8.875" style="8" customWidth="1"/>
    <col min="10501" max="10510" width="9.5" style="8" bestFit="1" customWidth="1"/>
    <col min="10511" max="10511" width="17.5" style="8" customWidth="1"/>
    <col min="10512" max="10753" width="9" style="8"/>
    <col min="10754" max="10754" width="27.375" style="8" customWidth="1"/>
    <col min="10755" max="10756" width="8.875" style="8" customWidth="1"/>
    <col min="10757" max="10766" width="9.5" style="8" bestFit="1" customWidth="1"/>
    <col min="10767" max="10767" width="17.5" style="8" customWidth="1"/>
    <col min="10768" max="11009" width="9" style="8"/>
    <col min="11010" max="11010" width="27.375" style="8" customWidth="1"/>
    <col min="11011" max="11012" width="8.875" style="8" customWidth="1"/>
    <col min="11013" max="11022" width="9.5" style="8" bestFit="1" customWidth="1"/>
    <col min="11023" max="11023" width="17.5" style="8" customWidth="1"/>
    <col min="11024" max="11265" width="9" style="8"/>
    <col min="11266" max="11266" width="27.375" style="8" customWidth="1"/>
    <col min="11267" max="11268" width="8.875" style="8" customWidth="1"/>
    <col min="11269" max="11278" width="9.5" style="8" bestFit="1" customWidth="1"/>
    <col min="11279" max="11279" width="17.5" style="8" customWidth="1"/>
    <col min="11280" max="11521" width="9" style="8"/>
    <col min="11522" max="11522" width="27.375" style="8" customWidth="1"/>
    <col min="11523" max="11524" width="8.875" style="8" customWidth="1"/>
    <col min="11525" max="11534" width="9.5" style="8" bestFit="1" customWidth="1"/>
    <col min="11535" max="11535" width="17.5" style="8" customWidth="1"/>
    <col min="11536" max="11777" width="9" style="8"/>
    <col min="11778" max="11778" width="27.375" style="8" customWidth="1"/>
    <col min="11779" max="11780" width="8.875" style="8" customWidth="1"/>
    <col min="11781" max="11790" width="9.5" style="8" bestFit="1" customWidth="1"/>
    <col min="11791" max="11791" width="17.5" style="8" customWidth="1"/>
    <col min="11792" max="12033" width="9" style="8"/>
    <col min="12034" max="12034" width="27.375" style="8" customWidth="1"/>
    <col min="12035" max="12036" width="8.875" style="8" customWidth="1"/>
    <col min="12037" max="12046" width="9.5" style="8" bestFit="1" customWidth="1"/>
    <col min="12047" max="12047" width="17.5" style="8" customWidth="1"/>
    <col min="12048" max="12289" width="9" style="8"/>
    <col min="12290" max="12290" width="27.375" style="8" customWidth="1"/>
    <col min="12291" max="12292" width="8.875" style="8" customWidth="1"/>
    <col min="12293" max="12302" width="9.5" style="8" bestFit="1" customWidth="1"/>
    <col min="12303" max="12303" width="17.5" style="8" customWidth="1"/>
    <col min="12304" max="12545" width="9" style="8"/>
    <col min="12546" max="12546" width="27.375" style="8" customWidth="1"/>
    <col min="12547" max="12548" width="8.875" style="8" customWidth="1"/>
    <col min="12549" max="12558" width="9.5" style="8" bestFit="1" customWidth="1"/>
    <col min="12559" max="12559" width="17.5" style="8" customWidth="1"/>
    <col min="12560" max="12801" width="9" style="8"/>
    <col min="12802" max="12802" width="27.375" style="8" customWidth="1"/>
    <col min="12803" max="12804" width="8.875" style="8" customWidth="1"/>
    <col min="12805" max="12814" width="9.5" style="8" bestFit="1" customWidth="1"/>
    <col min="12815" max="12815" width="17.5" style="8" customWidth="1"/>
    <col min="12816" max="13057" width="9" style="8"/>
    <col min="13058" max="13058" width="27.375" style="8" customWidth="1"/>
    <col min="13059" max="13060" width="8.875" style="8" customWidth="1"/>
    <col min="13061" max="13070" width="9.5" style="8" bestFit="1" customWidth="1"/>
    <col min="13071" max="13071" width="17.5" style="8" customWidth="1"/>
    <col min="13072" max="13313" width="9" style="8"/>
    <col min="13314" max="13314" width="27.375" style="8" customWidth="1"/>
    <col min="13315" max="13316" width="8.875" style="8" customWidth="1"/>
    <col min="13317" max="13326" width="9.5" style="8" bestFit="1" customWidth="1"/>
    <col min="13327" max="13327" width="17.5" style="8" customWidth="1"/>
    <col min="13328" max="13569" width="9" style="8"/>
    <col min="13570" max="13570" width="27.375" style="8" customWidth="1"/>
    <col min="13571" max="13572" width="8.875" style="8" customWidth="1"/>
    <col min="13573" max="13582" width="9.5" style="8" bestFit="1" customWidth="1"/>
    <col min="13583" max="13583" width="17.5" style="8" customWidth="1"/>
    <col min="13584" max="13825" width="9" style="8"/>
    <col min="13826" max="13826" width="27.375" style="8" customWidth="1"/>
    <col min="13827" max="13828" width="8.875" style="8" customWidth="1"/>
    <col min="13829" max="13838" width="9.5" style="8" bestFit="1" customWidth="1"/>
    <col min="13839" max="13839" width="17.5" style="8" customWidth="1"/>
    <col min="13840" max="14081" width="9" style="8"/>
    <col min="14082" max="14082" width="27.375" style="8" customWidth="1"/>
    <col min="14083" max="14084" width="8.875" style="8" customWidth="1"/>
    <col min="14085" max="14094" width="9.5" style="8" bestFit="1" customWidth="1"/>
    <col min="14095" max="14095" width="17.5" style="8" customWidth="1"/>
    <col min="14096" max="14337" width="9" style="8"/>
    <col min="14338" max="14338" width="27.375" style="8" customWidth="1"/>
    <col min="14339" max="14340" width="8.875" style="8" customWidth="1"/>
    <col min="14341" max="14350" width="9.5" style="8" bestFit="1" customWidth="1"/>
    <col min="14351" max="14351" width="17.5" style="8" customWidth="1"/>
    <col min="14352" max="14593" width="9" style="8"/>
    <col min="14594" max="14594" width="27.375" style="8" customWidth="1"/>
    <col min="14595" max="14596" width="8.875" style="8" customWidth="1"/>
    <col min="14597" max="14606" width="9.5" style="8" bestFit="1" customWidth="1"/>
    <col min="14607" max="14607" width="17.5" style="8" customWidth="1"/>
    <col min="14608" max="14849" width="9" style="8"/>
    <col min="14850" max="14850" width="27.375" style="8" customWidth="1"/>
    <col min="14851" max="14852" width="8.875" style="8" customWidth="1"/>
    <col min="14853" max="14862" width="9.5" style="8" bestFit="1" customWidth="1"/>
    <col min="14863" max="14863" width="17.5" style="8" customWidth="1"/>
    <col min="14864" max="15105" width="9" style="8"/>
    <col min="15106" max="15106" width="27.375" style="8" customWidth="1"/>
    <col min="15107" max="15108" width="8.875" style="8" customWidth="1"/>
    <col min="15109" max="15118" width="9.5" style="8" bestFit="1" customWidth="1"/>
    <col min="15119" max="15119" width="17.5" style="8" customWidth="1"/>
    <col min="15120" max="15361" width="9" style="8"/>
    <col min="15362" max="15362" width="27.375" style="8" customWidth="1"/>
    <col min="15363" max="15364" width="8.875" style="8" customWidth="1"/>
    <col min="15365" max="15374" width="9.5" style="8" bestFit="1" customWidth="1"/>
    <col min="15375" max="15375" width="17.5" style="8" customWidth="1"/>
    <col min="15376" max="15617" width="9" style="8"/>
    <col min="15618" max="15618" width="27.375" style="8" customWidth="1"/>
    <col min="15619" max="15620" width="8.875" style="8" customWidth="1"/>
    <col min="15621" max="15630" width="9.5" style="8" bestFit="1" customWidth="1"/>
    <col min="15631" max="15631" width="17.5" style="8" customWidth="1"/>
    <col min="15632" max="15873" width="9" style="8"/>
    <col min="15874" max="15874" width="27.375" style="8" customWidth="1"/>
    <col min="15875" max="15876" width="8.875" style="8" customWidth="1"/>
    <col min="15877" max="15886" width="9.5" style="8" bestFit="1" customWidth="1"/>
    <col min="15887" max="15887" width="17.5" style="8" customWidth="1"/>
    <col min="15888" max="16129" width="9" style="8"/>
    <col min="16130" max="16130" width="27.375" style="8" customWidth="1"/>
    <col min="16131" max="16132" width="8.875" style="8" customWidth="1"/>
    <col min="16133" max="16142" width="9.5" style="8" bestFit="1" customWidth="1"/>
    <col min="16143" max="16143" width="17.5" style="8" customWidth="1"/>
    <col min="16144" max="16384" width="9" style="8"/>
  </cols>
  <sheetData>
    <row r="1" spans="1:16">
      <c r="A1" s="97" t="s">
        <v>9</v>
      </c>
      <c r="B1" s="96"/>
      <c r="C1" s="112"/>
      <c r="D1" s="112"/>
      <c r="E1" s="112"/>
      <c r="F1" s="112"/>
      <c r="G1" s="112"/>
      <c r="H1" s="112"/>
      <c r="I1" s="112"/>
      <c r="J1" s="112"/>
      <c r="K1" s="31"/>
      <c r="L1" s="4" t="s">
        <v>6</v>
      </c>
      <c r="M1"/>
      <c r="N1" s="5" t="s">
        <v>8</v>
      </c>
    </row>
    <row r="2" spans="1:16">
      <c r="A2" s="98" t="s">
        <v>10</v>
      </c>
      <c r="B2" s="99"/>
      <c r="C2" s="9" t="s">
        <v>11</v>
      </c>
      <c r="D2" s="112"/>
      <c r="E2" s="113"/>
      <c r="F2" s="113"/>
      <c r="G2" s="113"/>
      <c r="H2" s="113"/>
      <c r="I2" s="113"/>
      <c r="J2" s="113"/>
      <c r="K2" s="32"/>
      <c r="L2" s="15"/>
      <c r="M2" s="15"/>
      <c r="N2" s="15"/>
    </row>
    <row r="3" spans="1:16">
      <c r="A3" s="100"/>
      <c r="B3" s="101"/>
      <c r="C3" s="9" t="s">
        <v>12</v>
      </c>
      <c r="D3" s="104"/>
      <c r="E3" s="114"/>
      <c r="F3" s="115"/>
      <c r="G3" s="10" t="s">
        <v>13</v>
      </c>
      <c r="H3" s="104"/>
      <c r="I3" s="114"/>
      <c r="J3" s="115"/>
      <c r="K3" s="32"/>
      <c r="L3" s="15"/>
      <c r="M3" s="15"/>
      <c r="N3" s="15"/>
    </row>
    <row r="4" spans="1:16">
      <c r="A4" s="102" t="s">
        <v>46</v>
      </c>
      <c r="B4" s="103"/>
      <c r="C4" s="109"/>
      <c r="D4" s="110"/>
      <c r="E4" s="110"/>
      <c r="F4" s="110"/>
      <c r="G4" s="110"/>
      <c r="H4" s="110"/>
      <c r="I4" s="110"/>
      <c r="J4" s="111"/>
      <c r="K4" s="32"/>
      <c r="L4" s="15"/>
      <c r="M4" s="15"/>
      <c r="N4" s="15"/>
    </row>
    <row r="5" spans="1:16" ht="7.9" customHeight="1">
      <c r="A5" s="11"/>
      <c r="B5" s="11"/>
      <c r="C5" s="12"/>
      <c r="D5" s="13"/>
      <c r="E5" s="13"/>
      <c r="F5" s="13"/>
      <c r="G5" s="13"/>
      <c r="H5" s="13"/>
      <c r="I5" s="13"/>
      <c r="J5" s="13"/>
      <c r="K5" s="14"/>
      <c r="L5" s="15"/>
      <c r="M5" s="15"/>
      <c r="N5" s="15"/>
    </row>
    <row r="6" spans="1:16" ht="24" customHeight="1">
      <c r="A6" s="84" t="s">
        <v>89</v>
      </c>
      <c r="B6" s="11"/>
      <c r="C6" s="67"/>
      <c r="D6" s="37"/>
      <c r="E6" s="37"/>
      <c r="F6" s="37"/>
      <c r="G6" s="37"/>
      <c r="H6" s="37"/>
      <c r="I6" s="37"/>
      <c r="J6" s="37"/>
      <c r="K6" s="14"/>
      <c r="L6" s="15"/>
      <c r="M6" s="15"/>
      <c r="N6" s="15"/>
    </row>
    <row r="7" spans="1:16" ht="21" customHeight="1">
      <c r="A7" s="82" t="s">
        <v>88</v>
      </c>
      <c r="B7" s="11"/>
      <c r="C7" s="67"/>
      <c r="D7" s="37"/>
      <c r="E7" s="37"/>
      <c r="F7" s="37"/>
      <c r="G7" s="37"/>
      <c r="H7" s="37"/>
      <c r="I7" s="37"/>
      <c r="J7" s="37"/>
      <c r="K7" s="14"/>
      <c r="L7" s="15"/>
      <c r="M7" s="15"/>
      <c r="N7" s="15"/>
    </row>
    <row r="8" spans="1:16" ht="21" customHeight="1">
      <c r="A8" s="83" t="s">
        <v>87</v>
      </c>
      <c r="B8" s="11"/>
      <c r="C8" s="67"/>
      <c r="D8" s="37"/>
      <c r="E8" s="37"/>
      <c r="F8" s="37"/>
      <c r="G8" s="37"/>
      <c r="H8" s="37"/>
      <c r="I8" s="37"/>
      <c r="J8" s="37"/>
      <c r="K8" s="14"/>
      <c r="L8" s="15"/>
      <c r="M8" s="15"/>
      <c r="N8" s="15"/>
    </row>
    <row r="9" spans="1:16" ht="12.75" customHeight="1">
      <c r="A9" s="83"/>
      <c r="B9" s="11"/>
      <c r="C9" s="67"/>
      <c r="D9" s="37"/>
      <c r="E9" s="37"/>
      <c r="F9" s="37"/>
      <c r="G9" s="37"/>
      <c r="H9" s="37"/>
      <c r="I9" s="37"/>
      <c r="J9" s="37"/>
      <c r="K9" s="14"/>
      <c r="L9" s="15"/>
      <c r="M9" s="15"/>
      <c r="N9" s="15"/>
    </row>
    <row r="10" spans="1:16" ht="14.25">
      <c r="A10" s="16" t="s">
        <v>49</v>
      </c>
      <c r="B10" s="16"/>
      <c r="C10" s="17"/>
      <c r="D10" s="68" t="s">
        <v>66</v>
      </c>
      <c r="E10" s="18"/>
      <c r="F10" s="18"/>
      <c r="G10" s="18"/>
      <c r="H10" s="18"/>
      <c r="I10" s="18"/>
      <c r="J10" s="18"/>
      <c r="K10" s="14"/>
      <c r="L10" s="15"/>
      <c r="M10" s="15"/>
      <c r="N10" s="15"/>
    </row>
    <row r="11" spans="1:16" ht="14.25">
      <c r="A11" s="16"/>
      <c r="B11" s="16"/>
      <c r="C11" s="19" t="s">
        <v>14</v>
      </c>
      <c r="D11" s="19" t="s">
        <v>15</v>
      </c>
      <c r="E11" s="19" t="s">
        <v>16</v>
      </c>
      <c r="F11" s="19" t="s">
        <v>17</v>
      </c>
      <c r="G11" s="19" t="s">
        <v>18</v>
      </c>
      <c r="H11" s="19" t="s">
        <v>19</v>
      </c>
      <c r="I11" s="19" t="s">
        <v>20</v>
      </c>
      <c r="J11" s="19" t="s">
        <v>21</v>
      </c>
      <c r="K11" s="19" t="s">
        <v>22</v>
      </c>
      <c r="L11" s="19" t="s">
        <v>23</v>
      </c>
      <c r="M11" s="19" t="s">
        <v>24</v>
      </c>
      <c r="N11" s="19" t="s">
        <v>25</v>
      </c>
      <c r="O11" s="27" t="s">
        <v>52</v>
      </c>
      <c r="P11" s="27" t="s">
        <v>50</v>
      </c>
    </row>
    <row r="12" spans="1:16">
      <c r="A12" s="104" t="s">
        <v>53</v>
      </c>
      <c r="B12" s="105"/>
      <c r="C12" s="48"/>
      <c r="D12" s="48"/>
      <c r="E12" s="48"/>
      <c r="F12" s="48"/>
      <c r="G12" s="48"/>
      <c r="H12" s="48"/>
      <c r="I12" s="48"/>
      <c r="J12" s="48"/>
      <c r="K12" s="48"/>
      <c r="L12" s="48"/>
      <c r="M12" s="48"/>
      <c r="N12" s="48"/>
      <c r="O12" s="85">
        <f>SUM(C12:N12)</f>
        <v>0</v>
      </c>
      <c r="P12" s="47"/>
    </row>
    <row r="13" spans="1:16">
      <c r="A13" s="104" t="s">
        <v>54</v>
      </c>
      <c r="B13" s="105"/>
      <c r="C13" s="48"/>
      <c r="D13" s="48"/>
      <c r="E13" s="48"/>
      <c r="F13" s="48"/>
      <c r="G13" s="48"/>
      <c r="H13" s="48"/>
      <c r="I13" s="48"/>
      <c r="J13" s="48"/>
      <c r="K13" s="48"/>
      <c r="L13" s="48"/>
      <c r="M13" s="48"/>
      <c r="N13" s="48"/>
      <c r="O13" s="85">
        <f>SUM(C13:N13)</f>
        <v>0</v>
      </c>
      <c r="P13" s="47"/>
    </row>
    <row r="14" spans="1:16" ht="13.5" customHeight="1">
      <c r="A14" s="49"/>
      <c r="B14" s="49"/>
      <c r="C14" s="24"/>
      <c r="D14" s="24"/>
      <c r="E14" s="24"/>
      <c r="F14" s="24"/>
      <c r="G14" s="24"/>
      <c r="H14" s="24"/>
      <c r="I14" s="24"/>
      <c r="J14" s="24"/>
      <c r="K14" s="24"/>
      <c r="L14" s="24"/>
      <c r="M14" s="24"/>
      <c r="N14" s="24"/>
    </row>
    <row r="15" spans="1:16" ht="14.25">
      <c r="A15" s="38" t="s">
        <v>85</v>
      </c>
      <c r="B15" s="38"/>
      <c r="C15" s="67"/>
      <c r="D15" s="37"/>
      <c r="E15" s="37"/>
      <c r="F15" s="37"/>
      <c r="G15" s="37"/>
      <c r="H15" s="37"/>
      <c r="I15" s="37"/>
      <c r="J15" s="37"/>
      <c r="K15" s="14"/>
      <c r="L15" s="14"/>
      <c r="M15" s="14"/>
      <c r="N15" s="14"/>
    </row>
    <row r="16" spans="1:16" ht="6.6" customHeight="1">
      <c r="A16" s="25"/>
      <c r="B16" s="25"/>
      <c r="C16" s="89"/>
      <c r="D16" s="90"/>
      <c r="E16" s="33"/>
      <c r="F16" s="25"/>
      <c r="G16" s="89"/>
      <c r="H16" s="90"/>
      <c r="I16" s="33"/>
      <c r="J16" s="89"/>
      <c r="K16" s="91"/>
      <c r="L16" s="26"/>
      <c r="M16" s="20"/>
      <c r="N16" s="20"/>
    </row>
    <row r="17" spans="1:16" ht="19.5" customHeight="1">
      <c r="A17" s="25" t="s">
        <v>55</v>
      </c>
      <c r="B17" s="25"/>
      <c r="C17" s="54"/>
      <c r="D17" s="55"/>
      <c r="E17" s="34"/>
      <c r="F17" s="53"/>
      <c r="G17" s="54"/>
      <c r="H17" s="55"/>
      <c r="I17" s="34"/>
      <c r="J17" s="54"/>
      <c r="K17" s="56"/>
      <c r="L17" s="26"/>
      <c r="M17" s="20"/>
      <c r="N17" s="20"/>
    </row>
    <row r="18" spans="1:16" ht="18.600000000000001" customHeight="1">
      <c r="A18" s="106" t="str">
        <f>A12</f>
        <v>A製品</v>
      </c>
      <c r="B18" s="64" t="s">
        <v>56</v>
      </c>
      <c r="C18" s="92"/>
      <c r="D18" s="93"/>
      <c r="E18" s="63" t="s">
        <v>50</v>
      </c>
      <c r="F18" s="117"/>
      <c r="G18" s="118"/>
      <c r="H18" s="108" t="s">
        <v>60</v>
      </c>
      <c r="I18" s="96"/>
      <c r="J18" s="95"/>
      <c r="K18" s="96"/>
      <c r="M18" s="20"/>
    </row>
    <row r="19" spans="1:16" ht="18.600000000000001" customHeight="1">
      <c r="A19" s="107"/>
      <c r="B19" s="65" t="s">
        <v>57</v>
      </c>
      <c r="C19" s="92"/>
      <c r="D19" s="93"/>
      <c r="E19" s="63" t="s">
        <v>50</v>
      </c>
      <c r="F19" s="117"/>
      <c r="G19" s="118"/>
      <c r="H19" s="57"/>
      <c r="I19" s="59"/>
      <c r="J19" s="26"/>
      <c r="K19" s="20"/>
      <c r="M19" s="20"/>
    </row>
    <row r="20" spans="1:16" ht="18.600000000000001" customHeight="1">
      <c r="A20" s="106" t="str">
        <f>A13</f>
        <v>B製品</v>
      </c>
      <c r="B20" s="64" t="s">
        <v>56</v>
      </c>
      <c r="C20" s="92"/>
      <c r="D20" s="93"/>
      <c r="E20" s="63" t="s">
        <v>50</v>
      </c>
      <c r="F20" s="117"/>
      <c r="G20" s="118"/>
      <c r="H20" s="108" t="s">
        <v>60</v>
      </c>
      <c r="I20" s="96"/>
      <c r="J20" s="95"/>
      <c r="K20" s="96"/>
      <c r="M20" s="20"/>
    </row>
    <row r="21" spans="1:16" ht="18.600000000000001" customHeight="1">
      <c r="A21" s="107"/>
      <c r="B21" s="65" t="s">
        <v>57</v>
      </c>
      <c r="C21" s="92"/>
      <c r="D21" s="93"/>
      <c r="E21" s="63" t="s">
        <v>50</v>
      </c>
      <c r="F21" s="117"/>
      <c r="G21" s="118"/>
      <c r="H21" s="57"/>
      <c r="I21" s="59"/>
      <c r="J21" s="26"/>
      <c r="K21" s="20"/>
      <c r="M21" s="20"/>
    </row>
    <row r="22" spans="1:16" ht="8.25" customHeight="1">
      <c r="A22" s="62"/>
      <c r="B22" s="62"/>
      <c r="C22" s="57"/>
      <c r="D22" s="58"/>
      <c r="E22" s="33"/>
      <c r="F22" s="61"/>
      <c r="G22" s="57"/>
      <c r="H22" s="58"/>
      <c r="I22" s="33"/>
      <c r="J22" s="57"/>
      <c r="K22" s="59"/>
      <c r="L22" s="26"/>
      <c r="M22" s="20"/>
      <c r="N22" s="20"/>
    </row>
    <row r="23" spans="1:16">
      <c r="A23" s="20"/>
      <c r="B23" s="20"/>
      <c r="C23" s="19" t="s">
        <v>14</v>
      </c>
      <c r="D23" s="19" t="s">
        <v>15</v>
      </c>
      <c r="E23" s="19" t="s">
        <v>16</v>
      </c>
      <c r="F23" s="19" t="s">
        <v>17</v>
      </c>
      <c r="G23" s="19" t="s">
        <v>18</v>
      </c>
      <c r="H23" s="19" t="s">
        <v>19</v>
      </c>
      <c r="I23" s="19" t="s">
        <v>20</v>
      </c>
      <c r="J23" s="19" t="s">
        <v>21</v>
      </c>
      <c r="K23" s="19" t="s">
        <v>22</v>
      </c>
      <c r="L23" s="19" t="s">
        <v>23</v>
      </c>
      <c r="M23" s="19" t="s">
        <v>24</v>
      </c>
      <c r="N23" s="19" t="s">
        <v>25</v>
      </c>
      <c r="O23" s="27" t="s">
        <v>26</v>
      </c>
      <c r="P23" s="27" t="s">
        <v>50</v>
      </c>
    </row>
    <row r="24" spans="1:16" ht="19.899999999999999" customHeight="1">
      <c r="A24" s="66">
        <f>J18</f>
        <v>0</v>
      </c>
      <c r="B24" s="21" t="s">
        <v>63</v>
      </c>
      <c r="C24" s="35">
        <f>C12*C18/100/1000</f>
        <v>0</v>
      </c>
      <c r="D24" s="35">
        <f>D12*C18/100/1000</f>
        <v>0</v>
      </c>
      <c r="E24" s="35">
        <f>E12*C18/100/1000</f>
        <v>0</v>
      </c>
      <c r="F24" s="35">
        <f>F12*C18/100/1000</f>
        <v>0</v>
      </c>
      <c r="G24" s="35">
        <f>G12*C18/100/1000</f>
        <v>0</v>
      </c>
      <c r="H24" s="35">
        <f>H12*C18/100/1000</f>
        <v>0</v>
      </c>
      <c r="I24" s="35">
        <f>I12*C18/100/1000</f>
        <v>0</v>
      </c>
      <c r="J24" s="35">
        <f>J12*C18/100/1000</f>
        <v>0</v>
      </c>
      <c r="K24" s="35">
        <f>K12*C18/100/1000</f>
        <v>0</v>
      </c>
      <c r="L24" s="35">
        <f>L12*C18/100/1000</f>
        <v>0</v>
      </c>
      <c r="M24" s="35">
        <f>M12*C18/100/1000</f>
        <v>0</v>
      </c>
      <c r="N24" s="35">
        <f>N12*C18/100/1000</f>
        <v>0</v>
      </c>
      <c r="O24" s="36">
        <f>SUM(C24:N24)</f>
        <v>0</v>
      </c>
      <c r="P24" s="47"/>
    </row>
    <row r="25" spans="1:16" ht="19.899999999999999" customHeight="1">
      <c r="A25" s="66">
        <f>J20</f>
        <v>0</v>
      </c>
      <c r="B25" s="21" t="s">
        <v>63</v>
      </c>
      <c r="C25" s="35">
        <f>C13*C20/100/1000</f>
        <v>0</v>
      </c>
      <c r="D25" s="35">
        <f>D13*C20/100/1000</f>
        <v>0</v>
      </c>
      <c r="E25" s="35">
        <f>E13*C20/100/1000</f>
        <v>0</v>
      </c>
      <c r="F25" s="35">
        <f>F13*C20/100/1000</f>
        <v>0</v>
      </c>
      <c r="G25" s="35">
        <f>G13*C20/100/1000</f>
        <v>0</v>
      </c>
      <c r="H25" s="35">
        <f>H13*C20/100/1000</f>
        <v>0</v>
      </c>
      <c r="I25" s="35">
        <f>I13*C20/100/1000</f>
        <v>0</v>
      </c>
      <c r="J25" s="35">
        <f>J13*C20/100/1000</f>
        <v>0</v>
      </c>
      <c r="K25" s="35">
        <f>K13*C20/100/1000</f>
        <v>0</v>
      </c>
      <c r="L25" s="35">
        <f>L13*C20/100/1000</f>
        <v>0</v>
      </c>
      <c r="M25" s="35">
        <f>M13*C20/100/1000</f>
        <v>0</v>
      </c>
      <c r="N25" s="35">
        <f>N13*C20/100/1000</f>
        <v>0</v>
      </c>
      <c r="O25" s="36">
        <f>SUM(C25:N25)</f>
        <v>0</v>
      </c>
      <c r="P25" s="47"/>
    </row>
    <row r="26" spans="1:16" ht="19.5" customHeight="1">
      <c r="A26" s="116" t="s">
        <v>64</v>
      </c>
      <c r="B26" s="103"/>
      <c r="C26" s="35">
        <f>(C12*C19/100+C13*C21/100)/1000</f>
        <v>0</v>
      </c>
      <c r="D26" s="35">
        <f>(D12*C19/100+D13*C21/100)/1000</f>
        <v>0</v>
      </c>
      <c r="E26" s="35">
        <f>(E12*C19/100+E13*C21/100)/1000</f>
        <v>0</v>
      </c>
      <c r="F26" s="35">
        <f>(F12*C19/100+F13*C21/100)/1000</f>
        <v>0</v>
      </c>
      <c r="G26" s="35">
        <f>(G12*C19/100+G13*C21/100)/1000</f>
        <v>0</v>
      </c>
      <c r="H26" s="35">
        <f>(H12*C19/100+H13*C21/100)/1000</f>
        <v>0</v>
      </c>
      <c r="I26" s="35">
        <f>(I12*C19/100+I13*C21/100)/1000</f>
        <v>0</v>
      </c>
      <c r="J26" s="35">
        <f>(J12*C19/100+J13*C21/100)/1000</f>
        <v>0</v>
      </c>
      <c r="K26" s="35">
        <f>(K12*C19/100+K13*C21/100)/1000</f>
        <v>0</v>
      </c>
      <c r="L26" s="35">
        <f>(L12*C19/100+L13*C21/100)/1000</f>
        <v>0</v>
      </c>
      <c r="M26" s="35">
        <f>(M12*C19/100+M13*C21/100)/1000</f>
        <v>0</v>
      </c>
      <c r="N26" s="35">
        <f>(N12*C19/100+N13*C21/100)/1000</f>
        <v>0</v>
      </c>
      <c r="O26" s="36">
        <f>SUM(C26:N26)</f>
        <v>0</v>
      </c>
      <c r="P26" s="27" t="s">
        <v>41</v>
      </c>
    </row>
    <row r="27" spans="1:16" ht="14.25" customHeight="1">
      <c r="A27" s="22"/>
      <c r="B27" s="49"/>
      <c r="D27" s="23"/>
      <c r="E27" s="23"/>
      <c r="F27" s="23"/>
      <c r="G27" s="23"/>
      <c r="H27" s="23"/>
      <c r="I27" s="23"/>
      <c r="J27" s="23"/>
      <c r="K27" s="23"/>
      <c r="L27" s="23"/>
      <c r="M27" s="23"/>
      <c r="N27" s="23"/>
      <c r="O27" s="28"/>
    </row>
    <row r="28" spans="1:16" ht="15.6" customHeight="1">
      <c r="A28" s="38" t="s">
        <v>86</v>
      </c>
      <c r="B28" s="38"/>
      <c r="C28" s="24"/>
      <c r="D28" s="24"/>
      <c r="E28" s="24"/>
      <c r="F28" s="24"/>
      <c r="G28" s="24"/>
      <c r="H28" s="24"/>
      <c r="I28" s="24"/>
      <c r="J28" s="24"/>
      <c r="K28" s="24"/>
      <c r="L28" s="24"/>
      <c r="M28" s="24"/>
      <c r="N28" s="24"/>
    </row>
    <row r="29" spans="1:16" ht="6" customHeight="1">
      <c r="A29" s="38"/>
      <c r="B29" s="38"/>
      <c r="C29" s="24"/>
      <c r="D29" s="24"/>
      <c r="E29" s="24"/>
      <c r="F29" s="24"/>
      <c r="G29" s="24"/>
      <c r="H29" s="24"/>
      <c r="I29" s="24"/>
      <c r="J29" s="24"/>
      <c r="K29" s="24"/>
      <c r="L29" s="24"/>
      <c r="M29" s="24"/>
      <c r="N29" s="24"/>
    </row>
    <row r="30" spans="1:16" ht="15.6" customHeight="1">
      <c r="A30" s="25" t="s">
        <v>55</v>
      </c>
      <c r="B30" s="38"/>
      <c r="C30" s="24"/>
      <c r="D30" s="24"/>
      <c r="E30" s="24"/>
      <c r="F30" s="24"/>
      <c r="G30" s="24"/>
      <c r="H30" s="24"/>
      <c r="I30" s="24"/>
      <c r="J30" s="24"/>
      <c r="K30" s="24"/>
      <c r="L30" s="24"/>
      <c r="M30" s="24"/>
      <c r="N30" s="24"/>
    </row>
    <row r="31" spans="1:16" ht="18.600000000000001" customHeight="1">
      <c r="A31" s="106" t="str">
        <f>A12</f>
        <v>A製品</v>
      </c>
      <c r="B31" s="64" t="s">
        <v>56</v>
      </c>
      <c r="C31" s="92"/>
      <c r="D31" s="93"/>
      <c r="E31" s="63" t="s">
        <v>50</v>
      </c>
      <c r="F31" s="117"/>
      <c r="G31" s="118"/>
      <c r="H31" s="108" t="s">
        <v>60</v>
      </c>
      <c r="I31" s="96"/>
      <c r="J31" s="95"/>
      <c r="K31" s="96"/>
      <c r="M31" s="20"/>
    </row>
    <row r="32" spans="1:16" ht="22.5" customHeight="1">
      <c r="A32" s="107"/>
      <c r="B32" s="65" t="s">
        <v>57</v>
      </c>
      <c r="C32" s="92"/>
      <c r="D32" s="93"/>
      <c r="E32" s="63" t="s">
        <v>50</v>
      </c>
      <c r="F32" s="117"/>
      <c r="G32" s="118"/>
      <c r="H32" s="57"/>
      <c r="I32" s="59"/>
      <c r="J32" s="26"/>
      <c r="K32" s="20"/>
      <c r="M32" s="20"/>
    </row>
    <row r="33" spans="1:16" ht="22.5" customHeight="1">
      <c r="A33" s="106" t="str">
        <f>A13</f>
        <v>B製品</v>
      </c>
      <c r="B33" s="64" t="s">
        <v>56</v>
      </c>
      <c r="C33" s="92"/>
      <c r="D33" s="93"/>
      <c r="E33" s="63" t="s">
        <v>50</v>
      </c>
      <c r="F33" s="117"/>
      <c r="G33" s="118"/>
      <c r="H33" s="108" t="s">
        <v>60</v>
      </c>
      <c r="I33" s="96"/>
      <c r="J33" s="95"/>
      <c r="K33" s="96"/>
      <c r="M33" s="20"/>
    </row>
    <row r="34" spans="1:16" ht="22.5" customHeight="1">
      <c r="A34" s="107"/>
      <c r="B34" s="65" t="s">
        <v>57</v>
      </c>
      <c r="C34" s="92"/>
      <c r="D34" s="93"/>
      <c r="E34" s="63" t="s">
        <v>50</v>
      </c>
      <c r="F34" s="117"/>
      <c r="G34" s="118"/>
      <c r="H34" s="57"/>
      <c r="I34" s="59"/>
      <c r="J34" s="26"/>
      <c r="K34" s="20"/>
      <c r="M34" s="20"/>
    </row>
    <row r="35" spans="1:16" ht="10.5" customHeight="1">
      <c r="A35" s="62"/>
      <c r="B35" s="62"/>
      <c r="C35" s="57"/>
      <c r="D35" s="58"/>
      <c r="E35" s="33"/>
      <c r="F35" s="61"/>
      <c r="G35" s="57"/>
      <c r="H35" s="58"/>
      <c r="I35" s="33"/>
      <c r="J35" s="57"/>
      <c r="K35" s="59"/>
      <c r="L35" s="26"/>
      <c r="M35" s="20"/>
      <c r="N35" s="20"/>
    </row>
    <row r="36" spans="1:16" ht="15.6" customHeight="1">
      <c r="A36" s="20"/>
      <c r="B36" s="20"/>
      <c r="C36" s="19" t="s">
        <v>14</v>
      </c>
      <c r="D36" s="19" t="s">
        <v>15</v>
      </c>
      <c r="E36" s="19" t="s">
        <v>16</v>
      </c>
      <c r="F36" s="19" t="s">
        <v>17</v>
      </c>
      <c r="G36" s="19" t="s">
        <v>18</v>
      </c>
      <c r="H36" s="19" t="s">
        <v>19</v>
      </c>
      <c r="I36" s="19" t="s">
        <v>20</v>
      </c>
      <c r="J36" s="19" t="s">
        <v>21</v>
      </c>
      <c r="K36" s="19" t="s">
        <v>22</v>
      </c>
      <c r="L36" s="19" t="s">
        <v>23</v>
      </c>
      <c r="M36" s="19" t="s">
        <v>24</v>
      </c>
      <c r="N36" s="19" t="s">
        <v>25</v>
      </c>
      <c r="O36" s="27" t="s">
        <v>26</v>
      </c>
      <c r="P36" s="27" t="s">
        <v>50</v>
      </c>
    </row>
    <row r="37" spans="1:16" ht="22.5" customHeight="1">
      <c r="A37" s="66">
        <f>J31</f>
        <v>0</v>
      </c>
      <c r="B37" s="21" t="s">
        <v>63</v>
      </c>
      <c r="C37" s="35">
        <f>C12*C31/100*(1/1000)</f>
        <v>0</v>
      </c>
      <c r="D37" s="35">
        <f>D12*C31/100*(1/1000)</f>
        <v>0</v>
      </c>
      <c r="E37" s="35">
        <f>E12*C31/100*(1/1000)</f>
        <v>0</v>
      </c>
      <c r="F37" s="35">
        <f>F12*C31/100*(1/1000)</f>
        <v>0</v>
      </c>
      <c r="G37" s="35">
        <f>G12*C31/100*(1/1000)</f>
        <v>0</v>
      </c>
      <c r="H37" s="35">
        <f>H12*C31/100*(1/1000)</f>
        <v>0</v>
      </c>
      <c r="I37" s="35">
        <f>I12*C31/100*(1/1000)</f>
        <v>0</v>
      </c>
      <c r="J37" s="35">
        <f>J12*C31/100*(1/1000)</f>
        <v>0</v>
      </c>
      <c r="K37" s="35">
        <f>K12*C31/100*(1/1000)</f>
        <v>0</v>
      </c>
      <c r="L37" s="35">
        <f>L12*C31/100*(1/1000)</f>
        <v>0</v>
      </c>
      <c r="M37" s="35">
        <f>M12*C31/100*(1/1000)</f>
        <v>0</v>
      </c>
      <c r="N37" s="35">
        <f>N12*C31/100*(1/1000)</f>
        <v>0</v>
      </c>
      <c r="O37" s="36">
        <f>SUM(C37:N37)</f>
        <v>0</v>
      </c>
      <c r="P37" s="47"/>
    </row>
    <row r="38" spans="1:16" ht="22.5" customHeight="1">
      <c r="A38" s="66">
        <f>J33</f>
        <v>0</v>
      </c>
      <c r="B38" s="21" t="s">
        <v>63</v>
      </c>
      <c r="C38" s="35">
        <f>C13*C33/100*(1/1000)</f>
        <v>0</v>
      </c>
      <c r="D38" s="35">
        <f>D13*C33/100*(1/1000)</f>
        <v>0</v>
      </c>
      <c r="E38" s="35">
        <f>E13*C33/100*(1/1000)</f>
        <v>0</v>
      </c>
      <c r="F38" s="35">
        <f>F13*C33/100*(1/1000)</f>
        <v>0</v>
      </c>
      <c r="G38" s="35">
        <f>G13*C33/100*(1/1000)</f>
        <v>0</v>
      </c>
      <c r="H38" s="35">
        <f>H13*C33/100*(1/1000)</f>
        <v>0</v>
      </c>
      <c r="I38" s="35">
        <f>I13*C33/100*(1/1000)</f>
        <v>0</v>
      </c>
      <c r="J38" s="35">
        <f>J13*C33/100*(1/1000)</f>
        <v>0</v>
      </c>
      <c r="K38" s="35">
        <f>K13*C33/100*(1/1000)</f>
        <v>0</v>
      </c>
      <c r="L38" s="35">
        <f>L13*C33/100*(1/1000)</f>
        <v>0</v>
      </c>
      <c r="M38" s="35">
        <f>M13*C33/100*(1/1000)</f>
        <v>0</v>
      </c>
      <c r="N38" s="35">
        <f>N13*C33/100*(1/1000)</f>
        <v>0</v>
      </c>
      <c r="O38" s="36">
        <f>SUM(C38:N38)</f>
        <v>0</v>
      </c>
      <c r="P38" s="47"/>
    </row>
    <row r="39" spans="1:16" ht="22.5" customHeight="1">
      <c r="A39" s="116" t="s">
        <v>64</v>
      </c>
      <c r="B39" s="103"/>
      <c r="C39" s="35">
        <f>(C12*C32/100+C13*C34/100)/1000</f>
        <v>0</v>
      </c>
      <c r="D39" s="35">
        <f>(D12*C32/100+D13*C34/100)/1000</f>
        <v>0</v>
      </c>
      <c r="E39" s="35">
        <f>(E12*C32/100+E13*C34/100)/1000</f>
        <v>0</v>
      </c>
      <c r="F39" s="35">
        <f>(F12*C32/100+F13*C34/100)/1000</f>
        <v>0</v>
      </c>
      <c r="G39" s="35">
        <f>(G12*C32/100+G13*C34/100)/1000</f>
        <v>0</v>
      </c>
      <c r="H39" s="35">
        <f>(H12*C32/100+H13*C34/100)/1000</f>
        <v>0</v>
      </c>
      <c r="I39" s="35">
        <f>(I12*C32/100+I13*C34/100)/1000</f>
        <v>0</v>
      </c>
      <c r="J39" s="35">
        <f>(J12*C32/100+J13*C34/100)/1000</f>
        <v>0</v>
      </c>
      <c r="K39" s="35">
        <f>(K12*C32/100+K13*C34/100)/1000</f>
        <v>0</v>
      </c>
      <c r="L39" s="35">
        <f>(L12*C32/100+L13*C34/100)/1000</f>
        <v>0</v>
      </c>
      <c r="M39" s="35">
        <f>(M12*C32/100+M13*C34/100)/1000</f>
        <v>0</v>
      </c>
      <c r="N39" s="35">
        <f>(N12*C32/100+N13*C34/100)/1000</f>
        <v>0</v>
      </c>
      <c r="O39" s="36">
        <f>SUM(C39:N39)</f>
        <v>0</v>
      </c>
      <c r="P39" s="27" t="s">
        <v>41</v>
      </c>
    </row>
    <row r="40" spans="1:16" ht="15.6" customHeight="1">
      <c r="A40" s="38"/>
      <c r="B40" s="38"/>
      <c r="C40" s="24"/>
      <c r="D40" s="24"/>
      <c r="E40" s="24"/>
      <c r="F40" s="24"/>
      <c r="G40" s="24"/>
      <c r="H40" s="24"/>
      <c r="I40" s="24"/>
      <c r="J40" s="24"/>
      <c r="K40" s="24"/>
      <c r="L40" s="24"/>
      <c r="M40" s="24"/>
      <c r="N40" s="24"/>
    </row>
    <row r="43" spans="1:16" ht="25.15" customHeight="1">
      <c r="A43" s="9" t="s">
        <v>9</v>
      </c>
      <c r="B43" s="9"/>
      <c r="C43" s="94">
        <f>C1</f>
        <v>0</v>
      </c>
      <c r="D43" s="94"/>
      <c r="E43" s="94"/>
      <c r="F43" s="94"/>
      <c r="G43" s="94"/>
      <c r="H43" s="94"/>
      <c r="I43" s="94"/>
      <c r="J43" s="94"/>
      <c r="K43"/>
      <c r="L43"/>
      <c r="M43"/>
      <c r="N43"/>
      <c r="O43"/>
      <c r="P43"/>
    </row>
    <row r="44" spans="1:16" ht="14.25">
      <c r="A44" s="2" t="s">
        <v>65</v>
      </c>
      <c r="B44" s="2"/>
      <c r="C44"/>
      <c r="D44"/>
      <c r="E44"/>
      <c r="F44"/>
      <c r="G44"/>
      <c r="H44"/>
      <c r="I44"/>
      <c r="J44" s="29"/>
      <c r="K44" s="29"/>
      <c r="L44" s="29"/>
      <c r="M44"/>
      <c r="N44"/>
      <c r="O44"/>
      <c r="P44"/>
    </row>
    <row r="45" spans="1:16">
      <c r="A45" s="1" t="s">
        <v>27</v>
      </c>
      <c r="B45" s="1"/>
      <c r="C45" t="s">
        <v>0</v>
      </c>
      <c r="D45"/>
      <c r="E45"/>
      <c r="F45" t="s">
        <v>1</v>
      </c>
      <c r="G45"/>
      <c r="H45"/>
      <c r="I45"/>
      <c r="J45"/>
      <c r="K45"/>
      <c r="L45"/>
      <c r="M45"/>
      <c r="N45"/>
      <c r="O45" s="30">
        <f>O52-O64</f>
        <v>0</v>
      </c>
    </row>
    <row r="46" spans="1:16">
      <c r="A46" s="1"/>
      <c r="B46" s="1"/>
      <c r="C46" t="s">
        <v>28</v>
      </c>
      <c r="D46"/>
      <c r="E46"/>
      <c r="F46"/>
      <c r="G46"/>
      <c r="H46"/>
      <c r="I46"/>
      <c r="J46"/>
      <c r="K46"/>
      <c r="L46"/>
      <c r="M46"/>
      <c r="N46"/>
      <c r="O46"/>
    </row>
    <row r="47" spans="1:16">
      <c r="A47" s="1" t="s">
        <v>29</v>
      </c>
      <c r="B47" s="1"/>
      <c r="C47" t="s">
        <v>2</v>
      </c>
      <c r="D47"/>
      <c r="E47"/>
      <c r="F47" t="s">
        <v>1</v>
      </c>
      <c r="G47"/>
      <c r="H47"/>
      <c r="I47"/>
      <c r="J47"/>
      <c r="K47"/>
      <c r="L47"/>
      <c r="M47"/>
      <c r="N47"/>
      <c r="O47"/>
    </row>
    <row r="48" spans="1:16">
      <c r="A48" s="1" t="s">
        <v>30</v>
      </c>
      <c r="B48" s="1"/>
      <c r="C48" t="s">
        <v>3</v>
      </c>
      <c r="D48"/>
      <c r="E48"/>
      <c r="F48" t="s">
        <v>1</v>
      </c>
      <c r="G48"/>
      <c r="H48"/>
      <c r="I48"/>
      <c r="J48"/>
      <c r="K48"/>
      <c r="L48"/>
      <c r="M48"/>
      <c r="N48"/>
      <c r="O48"/>
    </row>
    <row r="49" spans="1:15">
      <c r="A49"/>
      <c r="B49"/>
      <c r="C49"/>
      <c r="D49"/>
      <c r="E49"/>
      <c r="F49"/>
      <c r="G49"/>
      <c r="H49"/>
      <c r="I49"/>
      <c r="J49"/>
      <c r="K49"/>
      <c r="L49"/>
      <c r="M49"/>
      <c r="N49"/>
      <c r="O49"/>
    </row>
    <row r="50" spans="1:15">
      <c r="A50" s="1"/>
      <c r="B50" s="1"/>
      <c r="C50" s="29"/>
      <c r="D50" s="29"/>
      <c r="E50" s="29"/>
      <c r="F50" s="29"/>
      <c r="G50" s="29"/>
      <c r="H50" s="29"/>
      <c r="I50" s="29"/>
      <c r="J50" s="29"/>
      <c r="K50"/>
      <c r="L50"/>
      <c r="M50"/>
      <c r="N50"/>
      <c r="O50"/>
    </row>
    <row r="51" spans="1:15">
      <c r="A51" t="s">
        <v>4</v>
      </c>
      <c r="B51"/>
      <c r="C51"/>
      <c r="D51" s="40" t="s">
        <v>43</v>
      </c>
      <c r="E51" s="40"/>
      <c r="F51" s="40"/>
      <c r="G51" s="40"/>
      <c r="H51" s="43"/>
      <c r="I51" s="40" t="s">
        <v>37</v>
      </c>
      <c r="J51" s="40"/>
      <c r="K51" s="40" t="s">
        <v>38</v>
      </c>
      <c r="L51" s="40"/>
      <c r="M51"/>
      <c r="N51"/>
      <c r="O51"/>
    </row>
    <row r="52" spans="1:15">
      <c r="A52"/>
      <c r="B52"/>
      <c r="C52" t="s">
        <v>75</v>
      </c>
      <c r="D52"/>
      <c r="E52"/>
      <c r="F52"/>
      <c r="G52"/>
      <c r="H52" t="s">
        <v>76</v>
      </c>
      <c r="I52"/>
      <c r="J52"/>
      <c r="K52"/>
      <c r="L52"/>
      <c r="M52"/>
      <c r="N52"/>
      <c r="O52" s="30">
        <f>O54*H55+O56*H57+O59*H60</f>
        <v>0</v>
      </c>
    </row>
    <row r="53" spans="1:15">
      <c r="A53"/>
      <c r="B53"/>
      <c r="C53"/>
      <c r="D53"/>
      <c r="E53"/>
      <c r="F53"/>
      <c r="G53"/>
      <c r="H53"/>
      <c r="I53"/>
      <c r="J53"/>
      <c r="K53"/>
      <c r="L53"/>
      <c r="M53"/>
      <c r="N53" s="29"/>
      <c r="O53" s="77"/>
    </row>
    <row r="54" spans="1:15">
      <c r="A54" s="1" t="s">
        <v>67</v>
      </c>
      <c r="B54" s="1"/>
      <c r="C54" s="70">
        <f>J18</f>
        <v>0</v>
      </c>
      <c r="D54" t="s">
        <v>69</v>
      </c>
      <c r="E54"/>
      <c r="F54"/>
      <c r="G54"/>
      <c r="H54" s="71">
        <f>P24</f>
        <v>0</v>
      </c>
      <c r="I54" t="s">
        <v>42</v>
      </c>
      <c r="J54" s="29" t="s">
        <v>73</v>
      </c>
      <c r="K54"/>
      <c r="L54"/>
      <c r="M54"/>
      <c r="N54"/>
      <c r="O54" s="30">
        <f>O24</f>
        <v>0</v>
      </c>
    </row>
    <row r="55" spans="1:15">
      <c r="A55" s="1" t="s">
        <v>68</v>
      </c>
      <c r="B55" s="1"/>
      <c r="C55" s="70">
        <f>J18</f>
        <v>0</v>
      </c>
      <c r="D55" t="s">
        <v>74</v>
      </c>
      <c r="E55"/>
      <c r="F55" s="41" t="s">
        <v>44</v>
      </c>
      <c r="G55" s="42">
        <f>H54</f>
        <v>0</v>
      </c>
      <c r="H55" s="6"/>
      <c r="I55" s="1" t="s">
        <v>7</v>
      </c>
      <c r="J55" s="86"/>
      <c r="K55" s="87"/>
      <c r="L55" s="87"/>
      <c r="M55" s="88"/>
      <c r="N55"/>
      <c r="O55" s="39"/>
    </row>
    <row r="56" spans="1:15">
      <c r="A56" s="1" t="s">
        <v>77</v>
      </c>
      <c r="B56" s="1"/>
      <c r="C56" s="70">
        <f>J20</f>
        <v>0</v>
      </c>
      <c r="D56" t="s">
        <v>69</v>
      </c>
      <c r="E56"/>
      <c r="F56"/>
      <c r="G56"/>
      <c r="H56" s="71">
        <f>P25</f>
        <v>0</v>
      </c>
      <c r="I56" t="s">
        <v>42</v>
      </c>
      <c r="J56" s="29" t="s">
        <v>73</v>
      </c>
      <c r="K56"/>
      <c r="L56"/>
      <c r="M56"/>
      <c r="N56"/>
      <c r="O56" s="30">
        <f>O25</f>
        <v>0</v>
      </c>
    </row>
    <row r="57" spans="1:15">
      <c r="A57" s="1" t="s">
        <v>78</v>
      </c>
      <c r="B57" s="1"/>
      <c r="C57" s="70">
        <f>J20</f>
        <v>0</v>
      </c>
      <c r="D57" t="s">
        <v>74</v>
      </c>
      <c r="E57"/>
      <c r="F57" s="41" t="s">
        <v>44</v>
      </c>
      <c r="G57" s="42">
        <f>H56</f>
        <v>0</v>
      </c>
      <c r="H57" s="6"/>
      <c r="I57" s="1" t="s">
        <v>7</v>
      </c>
      <c r="J57" s="86"/>
      <c r="K57" s="87"/>
      <c r="L57" s="87"/>
      <c r="M57" s="88"/>
      <c r="N57"/>
      <c r="O57" s="76"/>
    </row>
    <row r="58" spans="1:15">
      <c r="A58" s="1"/>
      <c r="B58" s="1"/>
      <c r="C58"/>
      <c r="D58"/>
      <c r="E58"/>
      <c r="F58" s="72"/>
      <c r="G58" s="73"/>
      <c r="H58" s="7"/>
      <c r="I58" s="74"/>
      <c r="J58" s="60"/>
      <c r="K58" s="60"/>
      <c r="L58" s="69"/>
      <c r="M58" s="69"/>
      <c r="N58"/>
      <c r="O58" s="75"/>
    </row>
    <row r="59" spans="1:15">
      <c r="A59" s="1" t="s">
        <v>36</v>
      </c>
      <c r="B59" s="1"/>
      <c r="C59" t="s">
        <v>35</v>
      </c>
      <c r="D59"/>
      <c r="E59"/>
      <c r="F59"/>
      <c r="G59"/>
      <c r="H59" t="s">
        <v>31</v>
      </c>
      <c r="I59"/>
      <c r="J59"/>
      <c r="K59"/>
      <c r="L59"/>
      <c r="M59"/>
      <c r="N59"/>
      <c r="O59" s="30">
        <f>O26</f>
        <v>0</v>
      </c>
    </row>
    <row r="60" spans="1:15">
      <c r="A60" s="1" t="s">
        <v>32</v>
      </c>
      <c r="B60" s="1"/>
      <c r="C60" t="s">
        <v>90</v>
      </c>
      <c r="D60"/>
      <c r="E60"/>
      <c r="F60" t="s">
        <v>33</v>
      </c>
      <c r="G60"/>
      <c r="H60" s="6"/>
      <c r="I60" s="1" t="s">
        <v>7</v>
      </c>
      <c r="J60" s="86" t="s">
        <v>45</v>
      </c>
      <c r="K60" s="87"/>
      <c r="L60" s="87"/>
      <c r="M60" s="88"/>
      <c r="N60" s="1"/>
      <c r="O60"/>
    </row>
    <row r="61" spans="1:15">
      <c r="A61"/>
      <c r="B61"/>
      <c r="C61"/>
      <c r="D61"/>
      <c r="E61"/>
      <c r="F61"/>
      <c r="G61"/>
      <c r="H61"/>
      <c r="I61"/>
      <c r="J61"/>
      <c r="K61"/>
      <c r="L61"/>
      <c r="M61"/>
      <c r="N61"/>
      <c r="O61"/>
    </row>
    <row r="62" spans="1:15">
      <c r="A62"/>
      <c r="B62"/>
      <c r="C62"/>
      <c r="D62"/>
      <c r="E62"/>
      <c r="F62"/>
      <c r="G62"/>
      <c r="H62"/>
      <c r="I62"/>
      <c r="J62"/>
      <c r="K62"/>
      <c r="L62"/>
      <c r="M62"/>
      <c r="N62"/>
      <c r="O62"/>
    </row>
    <row r="63" spans="1:15">
      <c r="A63" t="s">
        <v>5</v>
      </c>
      <c r="B63"/>
      <c r="C63"/>
      <c r="D63" s="40" t="s">
        <v>43</v>
      </c>
      <c r="E63" s="40"/>
      <c r="F63" s="40"/>
      <c r="G63" s="40"/>
      <c r="H63" s="43"/>
      <c r="I63" s="40" t="s">
        <v>37</v>
      </c>
      <c r="J63" s="40"/>
      <c r="K63" s="40" t="s">
        <v>38</v>
      </c>
      <c r="L63" s="40"/>
      <c r="M63"/>
      <c r="N63"/>
      <c r="O63"/>
    </row>
    <row r="64" spans="1:15">
      <c r="A64"/>
      <c r="B64"/>
      <c r="C64" t="s">
        <v>82</v>
      </c>
      <c r="D64"/>
      <c r="E64"/>
      <c r="F64" t="s">
        <v>1</v>
      </c>
      <c r="G64"/>
      <c r="H64"/>
      <c r="I64"/>
      <c r="J64"/>
      <c r="K64"/>
      <c r="L64"/>
      <c r="M64"/>
      <c r="N64"/>
      <c r="O64" s="78">
        <f>O66*H67+O68*H69+O71*H72</f>
        <v>0</v>
      </c>
    </row>
    <row r="65" spans="1:16">
      <c r="A65"/>
      <c r="B65"/>
      <c r="C65"/>
      <c r="D65"/>
      <c r="E65"/>
      <c r="F65"/>
      <c r="G65"/>
      <c r="H65"/>
      <c r="I65"/>
      <c r="J65"/>
      <c r="K65"/>
      <c r="L65"/>
      <c r="M65"/>
      <c r="N65" s="29"/>
      <c r="O65" s="79"/>
    </row>
    <row r="66" spans="1:16">
      <c r="A66" s="1" t="s">
        <v>80</v>
      </c>
      <c r="B66" s="1"/>
      <c r="C66" s="70">
        <f>J31</f>
        <v>0</v>
      </c>
      <c r="D66" t="s">
        <v>69</v>
      </c>
      <c r="E66"/>
      <c r="F66"/>
      <c r="G66"/>
      <c r="H66" s="71">
        <f>P37</f>
        <v>0</v>
      </c>
      <c r="I66" t="s">
        <v>42</v>
      </c>
      <c r="J66" s="29" t="s">
        <v>73</v>
      </c>
      <c r="K66"/>
      <c r="L66"/>
      <c r="M66"/>
      <c r="N66"/>
      <c r="O66" s="78">
        <f>O37</f>
        <v>0</v>
      </c>
    </row>
    <row r="67" spans="1:16">
      <c r="A67" s="1" t="s">
        <v>81</v>
      </c>
      <c r="B67" s="1"/>
      <c r="C67" s="70">
        <f>J31</f>
        <v>0</v>
      </c>
      <c r="D67" t="s">
        <v>74</v>
      </c>
      <c r="E67"/>
      <c r="F67" s="41" t="s">
        <v>44</v>
      </c>
      <c r="G67" s="42">
        <f>H66</f>
        <v>0</v>
      </c>
      <c r="H67" s="6"/>
      <c r="I67" s="1" t="s">
        <v>7</v>
      </c>
      <c r="J67" s="86"/>
      <c r="K67" s="87"/>
      <c r="L67" s="87"/>
      <c r="M67" s="88"/>
      <c r="N67"/>
      <c r="O67" s="79"/>
    </row>
    <row r="68" spans="1:16">
      <c r="A68" s="1" t="s">
        <v>83</v>
      </c>
      <c r="B68" s="1"/>
      <c r="C68" s="70">
        <f>J33</f>
        <v>0</v>
      </c>
      <c r="D68" t="s">
        <v>69</v>
      </c>
      <c r="E68"/>
      <c r="F68"/>
      <c r="G68"/>
      <c r="H68" s="71">
        <f>P38</f>
        <v>0</v>
      </c>
      <c r="I68" t="s">
        <v>42</v>
      </c>
      <c r="J68" s="29" t="s">
        <v>73</v>
      </c>
      <c r="K68"/>
      <c r="L68"/>
      <c r="M68"/>
      <c r="N68"/>
      <c r="O68" s="78">
        <f>O38</f>
        <v>0</v>
      </c>
    </row>
    <row r="69" spans="1:16">
      <c r="A69" s="1" t="s">
        <v>84</v>
      </c>
      <c r="B69" s="1"/>
      <c r="C69" s="70">
        <f>J33</f>
        <v>0</v>
      </c>
      <c r="D69" t="s">
        <v>74</v>
      </c>
      <c r="E69"/>
      <c r="F69" s="41" t="s">
        <v>44</v>
      </c>
      <c r="G69" s="42">
        <f>H68</f>
        <v>0</v>
      </c>
      <c r="H69" s="6"/>
      <c r="I69" s="1" t="s">
        <v>7</v>
      </c>
      <c r="J69" s="86"/>
      <c r="K69" s="87"/>
      <c r="L69" s="87"/>
      <c r="M69" s="88"/>
      <c r="N69"/>
      <c r="O69" s="80"/>
    </row>
    <row r="70" spans="1:16">
      <c r="A70" s="1"/>
      <c r="B70" s="1"/>
      <c r="C70"/>
      <c r="D70"/>
      <c r="E70"/>
      <c r="F70" s="72"/>
      <c r="G70" s="73"/>
      <c r="H70" s="7"/>
      <c r="I70" s="74"/>
      <c r="J70" s="60"/>
      <c r="K70" s="60"/>
      <c r="L70" s="69"/>
      <c r="M70" s="69"/>
      <c r="N70"/>
      <c r="O70" s="81"/>
    </row>
    <row r="71" spans="1:16">
      <c r="A71" s="1" t="s">
        <v>39</v>
      </c>
      <c r="B71" s="1"/>
      <c r="C71" t="s">
        <v>40</v>
      </c>
      <c r="D71"/>
      <c r="E71"/>
      <c r="F71"/>
      <c r="G71"/>
      <c r="H71" t="s">
        <v>31</v>
      </c>
      <c r="I71"/>
      <c r="J71"/>
      <c r="K71"/>
      <c r="L71"/>
      <c r="M71"/>
      <c r="N71"/>
      <c r="O71" s="78">
        <f>O39</f>
        <v>0</v>
      </c>
    </row>
    <row r="72" spans="1:16">
      <c r="A72" s="1" t="s">
        <v>32</v>
      </c>
      <c r="B72" s="1"/>
      <c r="C72" t="s">
        <v>90</v>
      </c>
      <c r="D72"/>
      <c r="E72"/>
      <c r="F72" t="s">
        <v>33</v>
      </c>
      <c r="G72"/>
      <c r="H72" s="6"/>
      <c r="I72" s="1" t="s">
        <v>7</v>
      </c>
      <c r="J72" s="86" t="s">
        <v>45</v>
      </c>
      <c r="K72" s="87"/>
      <c r="L72" s="87"/>
      <c r="M72" s="88"/>
      <c r="N72" s="1"/>
      <c r="O72" s="7"/>
      <c r="P72"/>
    </row>
    <row r="73" spans="1:16">
      <c r="A73"/>
      <c r="B73"/>
      <c r="C73"/>
      <c r="D73"/>
      <c r="E73"/>
      <c r="F73"/>
      <c r="G73"/>
      <c r="H73"/>
      <c r="I73"/>
      <c r="J73"/>
      <c r="K73"/>
      <c r="L73"/>
      <c r="M73"/>
      <c r="N73"/>
      <c r="O73"/>
      <c r="P73"/>
    </row>
    <row r="74" spans="1:16">
      <c r="A74"/>
      <c r="B74"/>
      <c r="C74"/>
      <c r="D74"/>
      <c r="E74"/>
      <c r="F74"/>
      <c r="G74"/>
      <c r="H74"/>
      <c r="I74"/>
      <c r="J74"/>
      <c r="K74"/>
      <c r="L74"/>
      <c r="M74"/>
      <c r="N74"/>
      <c r="O74"/>
      <c r="P74"/>
    </row>
    <row r="75" spans="1:16">
      <c r="A75" s="3"/>
      <c r="B75" s="3"/>
      <c r="C75"/>
      <c r="D75"/>
      <c r="E75"/>
      <c r="F75"/>
      <c r="G75"/>
      <c r="H75"/>
      <c r="I75"/>
      <c r="J75"/>
      <c r="K75"/>
      <c r="L75"/>
      <c r="M75"/>
      <c r="N75"/>
      <c r="O75"/>
      <c r="P75"/>
    </row>
    <row r="76" spans="1:16">
      <c r="A76"/>
      <c r="B76"/>
      <c r="C76"/>
      <c r="D76"/>
      <c r="E76"/>
      <c r="F76"/>
      <c r="G76"/>
      <c r="H76"/>
      <c r="I76"/>
      <c r="J76"/>
      <c r="K76"/>
      <c r="L76"/>
      <c r="M76"/>
      <c r="N76"/>
      <c r="O76"/>
      <c r="P76"/>
    </row>
    <row r="77" spans="1:16">
      <c r="A77"/>
      <c r="B77"/>
      <c r="C77"/>
      <c r="D77"/>
      <c r="E77"/>
      <c r="F77"/>
      <c r="G77"/>
      <c r="H77"/>
      <c r="I77"/>
      <c r="J77"/>
      <c r="K77"/>
      <c r="L77"/>
      <c r="M77"/>
      <c r="N77"/>
      <c r="O77"/>
      <c r="P77"/>
    </row>
    <row r="78" spans="1:16">
      <c r="A78"/>
      <c r="B78"/>
      <c r="C78"/>
      <c r="D78"/>
      <c r="E78"/>
      <c r="F78"/>
      <c r="G78"/>
      <c r="H78"/>
      <c r="I78"/>
      <c r="J78"/>
      <c r="K78"/>
      <c r="L78"/>
      <c r="M78"/>
      <c r="N78"/>
      <c r="O78"/>
      <c r="P78"/>
    </row>
    <row r="79" spans="1:16">
      <c r="A79"/>
      <c r="B79"/>
      <c r="C79"/>
      <c r="D79"/>
      <c r="E79"/>
      <c r="F79"/>
      <c r="G79"/>
      <c r="H79"/>
      <c r="I79"/>
      <c r="J79"/>
      <c r="K79"/>
      <c r="L79"/>
      <c r="M79"/>
      <c r="N79"/>
      <c r="O79"/>
      <c r="P79"/>
    </row>
    <row r="80" spans="1:16">
      <c r="A80"/>
      <c r="B80"/>
      <c r="C80"/>
      <c r="D80"/>
      <c r="E80"/>
      <c r="F80"/>
      <c r="G80"/>
      <c r="H80"/>
      <c r="I80"/>
      <c r="J80"/>
      <c r="K80"/>
      <c r="L80"/>
      <c r="M80"/>
      <c r="N80"/>
      <c r="O80"/>
      <c r="P80"/>
    </row>
    <row r="81" spans="1:16">
      <c r="A81"/>
      <c r="B81"/>
      <c r="C81"/>
      <c r="D81"/>
      <c r="E81"/>
      <c r="F81"/>
      <c r="G81"/>
      <c r="H81"/>
      <c r="I81"/>
      <c r="J81"/>
      <c r="K81"/>
      <c r="L81"/>
      <c r="M81"/>
      <c r="N81"/>
      <c r="O81"/>
      <c r="P81"/>
    </row>
    <row r="82" spans="1:16">
      <c r="A82"/>
      <c r="B82"/>
      <c r="C82"/>
      <c r="D82"/>
      <c r="E82"/>
      <c r="F82"/>
      <c r="G82"/>
      <c r="H82"/>
      <c r="I82"/>
      <c r="J82"/>
      <c r="K82"/>
      <c r="L82"/>
      <c r="M82"/>
      <c r="N82"/>
      <c r="O82"/>
      <c r="P82"/>
    </row>
    <row r="83" spans="1:16">
      <c r="A83"/>
      <c r="B83"/>
      <c r="C83"/>
      <c r="D83"/>
      <c r="E83"/>
      <c r="F83"/>
      <c r="G83"/>
      <c r="H83"/>
      <c r="I83"/>
      <c r="J83"/>
      <c r="K83"/>
      <c r="L83"/>
      <c r="M83"/>
      <c r="N83"/>
      <c r="O83"/>
      <c r="P83"/>
    </row>
    <row r="84" spans="1:16">
      <c r="A84"/>
      <c r="B84"/>
      <c r="C84"/>
      <c r="D84"/>
      <c r="E84"/>
      <c r="F84"/>
      <c r="G84"/>
      <c r="H84"/>
      <c r="I84"/>
      <c r="J84"/>
      <c r="K84"/>
      <c r="L84"/>
      <c r="M84"/>
      <c r="N84"/>
      <c r="O84"/>
      <c r="P84"/>
    </row>
    <row r="85" spans="1:16">
      <c r="A85"/>
      <c r="B85"/>
      <c r="C85"/>
      <c r="D85"/>
      <c r="E85"/>
      <c r="F85"/>
      <c r="G85"/>
      <c r="H85"/>
      <c r="I85"/>
      <c r="J85"/>
      <c r="K85"/>
      <c r="L85"/>
      <c r="M85"/>
      <c r="N85"/>
      <c r="O85"/>
      <c r="P85"/>
    </row>
    <row r="86" spans="1:16">
      <c r="A86"/>
      <c r="B86"/>
      <c r="C86"/>
      <c r="D86"/>
      <c r="E86"/>
      <c r="F86"/>
      <c r="G86"/>
      <c r="H86"/>
      <c r="I86"/>
      <c r="J86"/>
      <c r="K86"/>
      <c r="L86"/>
      <c r="M86"/>
      <c r="N86"/>
      <c r="O86"/>
      <c r="P86"/>
    </row>
    <row r="87" spans="1:16">
      <c r="A87"/>
      <c r="B87"/>
      <c r="C87"/>
      <c r="D87"/>
      <c r="E87"/>
      <c r="F87"/>
      <c r="G87"/>
      <c r="H87"/>
      <c r="I87"/>
      <c r="J87"/>
      <c r="K87"/>
      <c r="L87"/>
      <c r="M87"/>
      <c r="N87"/>
      <c r="O87"/>
      <c r="P87"/>
    </row>
    <row r="88" spans="1:16">
      <c r="A88"/>
      <c r="B88"/>
      <c r="C88"/>
      <c r="D88"/>
      <c r="E88"/>
      <c r="F88"/>
      <c r="G88"/>
      <c r="H88"/>
      <c r="I88"/>
      <c r="J88"/>
      <c r="K88"/>
      <c r="L88"/>
      <c r="M88"/>
      <c r="N88"/>
      <c r="O88"/>
      <c r="P88"/>
    </row>
  </sheetData>
  <mergeCells count="50">
    <mergeCell ref="A1:B1"/>
    <mergeCell ref="C1:J1"/>
    <mergeCell ref="A2:B3"/>
    <mergeCell ref="D2:J2"/>
    <mergeCell ref="D3:F3"/>
    <mergeCell ref="H3:J3"/>
    <mergeCell ref="A4:B4"/>
    <mergeCell ref="C4:J4"/>
    <mergeCell ref="A12:B12"/>
    <mergeCell ref="A13:B13"/>
    <mergeCell ref="C16:D16"/>
    <mergeCell ref="G16:H16"/>
    <mergeCell ref="J16:K16"/>
    <mergeCell ref="A18:A19"/>
    <mergeCell ref="C18:D18"/>
    <mergeCell ref="F18:G18"/>
    <mergeCell ref="H18:I18"/>
    <mergeCell ref="J18:K18"/>
    <mergeCell ref="C19:D19"/>
    <mergeCell ref="F19:G19"/>
    <mergeCell ref="J31:K31"/>
    <mergeCell ref="C32:D32"/>
    <mergeCell ref="F32:G32"/>
    <mergeCell ref="A20:A21"/>
    <mergeCell ref="C20:D20"/>
    <mergeCell ref="F20:G20"/>
    <mergeCell ref="H20:I20"/>
    <mergeCell ref="J20:K20"/>
    <mergeCell ref="C21:D21"/>
    <mergeCell ref="F21:G21"/>
    <mergeCell ref="A26:B26"/>
    <mergeCell ref="A31:A32"/>
    <mergeCell ref="C31:D31"/>
    <mergeCell ref="F31:G31"/>
    <mergeCell ref="H31:I31"/>
    <mergeCell ref="A33:A34"/>
    <mergeCell ref="C33:D33"/>
    <mergeCell ref="F33:G33"/>
    <mergeCell ref="H33:I33"/>
    <mergeCell ref="J33:K33"/>
    <mergeCell ref="C34:D34"/>
    <mergeCell ref="F34:G34"/>
    <mergeCell ref="J69:M69"/>
    <mergeCell ref="J72:M72"/>
    <mergeCell ref="A39:B39"/>
    <mergeCell ref="C43:J43"/>
    <mergeCell ref="J55:M55"/>
    <mergeCell ref="J57:M57"/>
    <mergeCell ref="J60:M60"/>
    <mergeCell ref="J67:M67"/>
  </mergeCells>
  <phoneticPr fontId="1"/>
  <pageMargins left="0.25" right="0.25" top="0.75" bottom="0.75" header="0.3" footer="0.3"/>
  <pageSetup paperSize="9" scale="83" fitToHeight="0" orientation="landscape" r:id="rId1"/>
  <headerFooter>
    <oddHeader xml:space="preserve">&amp;LH30-32JCM設備補助CO2排出削減量計算（原単位比較）
</oddHeader>
    <oddFooter>&amp;C&amp;P/&amp;N</oddFooter>
  </headerFooter>
  <rowBreaks count="1" manualBreakCount="1">
    <brk id="39"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10" ma:contentTypeDescription="新しいドキュメントを作成します。" ma:contentTypeScope="" ma:versionID="c3afa8cb4a23f1f23b73afe8704676e3">
  <xsd:schema xmlns:xsd="http://www.w3.org/2001/XMLSchema" xmlns:xs="http://www.w3.org/2001/XMLSchema" xmlns:p="http://schemas.microsoft.com/office/2006/metadata/properties" xmlns:ns2="0de5941f-0658-486a-bd95-c592dd158584" xmlns:ns3="93fe9b1e-5bcf-4a08-912e-4034eab1d859" targetNamespace="http://schemas.microsoft.com/office/2006/metadata/properties" ma:root="true" ma:fieldsID="efbca341d253ff8d4174c3be3e9fd613" ns2:_="" ns3:_="">
    <xsd:import namespace="0de5941f-0658-486a-bd95-c592dd158584"/>
    <xsd:import namespace="93fe9b1e-5bcf-4a08-912e-4034eab1d85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fe9b1e-5bcf-4a08-912e-4034eab1d85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CA0DD5-4F22-44F9-BDD6-867FBB83B9C0}"/>
</file>

<file path=customXml/itemProps2.xml><?xml version="1.0" encoding="utf-8"?>
<ds:datastoreItem xmlns:ds="http://schemas.openxmlformats.org/officeDocument/2006/customXml" ds:itemID="{25CE630E-7E4B-4B78-812C-18551BBADC53}"/>
</file>

<file path=customXml/itemProps3.xml><?xml version="1.0" encoding="utf-8"?>
<ds:datastoreItem xmlns:ds="http://schemas.openxmlformats.org/officeDocument/2006/customXml" ds:itemID="{BCA64D40-1727-413B-B203-11DFB18A89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原単位比較 記入例 </vt:lpstr>
      <vt:lpstr>原単位比較 記入用</vt:lpstr>
      <vt:lpstr>'原単位比較 記入用'!Print_Area</vt:lpstr>
      <vt:lpstr>'原単位比較 記入例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Suga</dc:creator>
  <cp:lastModifiedBy>Suga</cp:lastModifiedBy>
  <cp:lastPrinted>2018-04-12T05:53:29Z</cp:lastPrinted>
  <dcterms:created xsi:type="dcterms:W3CDTF">2014-05-19T08:27:13Z</dcterms:created>
  <dcterms:modified xsi:type="dcterms:W3CDTF">2018-07-20T07:39:47Z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