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2削減量計算シート\201608_CO2排出削減量計算\"/>
    </mc:Choice>
  </mc:AlternateContent>
  <bookViews>
    <workbookView xWindow="480" yWindow="90" windowWidth="16290" windowHeight="7290"/>
  </bookViews>
  <sheets>
    <sheet name="温水ボイラーCO2＆負荷 記入例 " sheetId="10" r:id="rId1"/>
    <sheet name="温水ボイラーCO2＆負荷 記入用 " sheetId="9" r:id="rId2"/>
  </sheets>
  <calcPr calcId="152511"/>
</workbook>
</file>

<file path=xl/calcChain.xml><?xml version="1.0" encoding="utf-8"?>
<calcChain xmlns="http://schemas.openxmlformats.org/spreadsheetml/2006/main">
  <c r="M39" i="9" l="1"/>
  <c r="L39" i="9"/>
  <c r="K39" i="9"/>
  <c r="J39" i="9"/>
  <c r="I39" i="9"/>
  <c r="H39" i="9"/>
  <c r="G39" i="9"/>
  <c r="F39" i="9"/>
  <c r="E39" i="9"/>
  <c r="D39" i="9"/>
  <c r="C39" i="9"/>
  <c r="B39" i="9"/>
  <c r="M27" i="9"/>
  <c r="L27" i="9"/>
  <c r="K27" i="9"/>
  <c r="J27" i="9"/>
  <c r="I27" i="9"/>
  <c r="H27" i="9"/>
  <c r="G27" i="9"/>
  <c r="F27" i="9"/>
  <c r="E27" i="9"/>
  <c r="D27" i="9"/>
  <c r="C27" i="9"/>
  <c r="B27" i="9"/>
  <c r="M39" i="10"/>
  <c r="L39" i="10"/>
  <c r="K39" i="10"/>
  <c r="J39" i="10"/>
  <c r="I39" i="10"/>
  <c r="H39" i="10"/>
  <c r="G39" i="10"/>
  <c r="F39" i="10"/>
  <c r="E39" i="10"/>
  <c r="D39" i="10"/>
  <c r="C39" i="10"/>
  <c r="B39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F61" i="10" l="1"/>
  <c r="F53" i="10"/>
  <c r="B42" i="10"/>
  <c r="N39" i="10"/>
  <c r="N62" i="10" s="1"/>
  <c r="N27" i="10"/>
  <c r="N54" i="10" s="1"/>
  <c r="M12" i="10"/>
  <c r="M15" i="10" s="1"/>
  <c r="L12" i="10"/>
  <c r="L15" i="10" s="1"/>
  <c r="K12" i="10"/>
  <c r="K15" i="10" s="1"/>
  <c r="J12" i="10"/>
  <c r="J15" i="10" s="1"/>
  <c r="I12" i="10"/>
  <c r="I15" i="10" s="1"/>
  <c r="H12" i="10"/>
  <c r="H15" i="10" s="1"/>
  <c r="G12" i="10"/>
  <c r="G15" i="10" s="1"/>
  <c r="F12" i="10"/>
  <c r="F15" i="10" s="1"/>
  <c r="E12" i="10"/>
  <c r="E15" i="10" s="1"/>
  <c r="D12" i="10"/>
  <c r="D15" i="10" s="1"/>
  <c r="C12" i="10"/>
  <c r="C15" i="10" s="1"/>
  <c r="B12" i="10"/>
  <c r="B15" i="10" s="1"/>
  <c r="C12" i="9"/>
  <c r="D12" i="9"/>
  <c r="E12" i="9"/>
  <c r="F12" i="9"/>
  <c r="G12" i="9"/>
  <c r="H12" i="9"/>
  <c r="I12" i="9"/>
  <c r="J12" i="9"/>
  <c r="K12" i="9"/>
  <c r="L12" i="9"/>
  <c r="M12" i="9"/>
  <c r="B12" i="9"/>
  <c r="E38" i="10" l="1"/>
  <c r="E26" i="10"/>
  <c r="I38" i="10"/>
  <c r="I26" i="10"/>
  <c r="M38" i="10"/>
  <c r="M26" i="10"/>
  <c r="B26" i="10"/>
  <c r="N15" i="10"/>
  <c r="B38" i="10"/>
  <c r="F26" i="10"/>
  <c r="F38" i="10"/>
  <c r="J26" i="10"/>
  <c r="J38" i="10"/>
  <c r="C26" i="10"/>
  <c r="C38" i="10"/>
  <c r="G26" i="10"/>
  <c r="G38" i="10"/>
  <c r="K26" i="10"/>
  <c r="K38" i="10"/>
  <c r="D38" i="10"/>
  <c r="D26" i="10"/>
  <c r="H38" i="10"/>
  <c r="H26" i="10"/>
  <c r="L38" i="10"/>
  <c r="L26" i="10"/>
  <c r="F61" i="9"/>
  <c r="F53" i="9"/>
  <c r="B42" i="9"/>
  <c r="M15" i="9"/>
  <c r="L15" i="9"/>
  <c r="K15" i="9"/>
  <c r="J15" i="9"/>
  <c r="I15" i="9"/>
  <c r="H15" i="9"/>
  <c r="G15" i="9"/>
  <c r="F15" i="9"/>
  <c r="E15" i="9"/>
  <c r="D15" i="9"/>
  <c r="C15" i="9"/>
  <c r="B15" i="9"/>
  <c r="N26" i="10" l="1"/>
  <c r="N52" i="10" s="1"/>
  <c r="N51" i="10" s="1"/>
  <c r="N38" i="10"/>
  <c r="N60" i="10" s="1"/>
  <c r="N59" i="10" s="1"/>
  <c r="N27" i="9"/>
  <c r="N54" i="9" s="1"/>
  <c r="N39" i="9"/>
  <c r="N62" i="9" s="1"/>
  <c r="D38" i="9"/>
  <c r="D26" i="9"/>
  <c r="H38" i="9"/>
  <c r="H26" i="9"/>
  <c r="L38" i="9"/>
  <c r="L26" i="9"/>
  <c r="E26" i="9"/>
  <c r="E38" i="9"/>
  <c r="I26" i="9"/>
  <c r="I38" i="9"/>
  <c r="M26" i="9"/>
  <c r="M38" i="9"/>
  <c r="B26" i="9"/>
  <c r="N15" i="9"/>
  <c r="B38" i="9"/>
  <c r="F26" i="9"/>
  <c r="F38" i="9"/>
  <c r="J26" i="9"/>
  <c r="J38" i="9"/>
  <c r="C38" i="9"/>
  <c r="C26" i="9"/>
  <c r="G38" i="9"/>
  <c r="G26" i="9"/>
  <c r="K38" i="9"/>
  <c r="K26" i="9"/>
  <c r="N44" i="10" l="1"/>
  <c r="N26" i="9"/>
  <c r="N52" i="9" s="1"/>
  <c r="N51" i="9" s="1"/>
  <c r="N38" i="9"/>
  <c r="N60" i="9" s="1"/>
  <c r="N59" i="9" s="1"/>
  <c r="N44" i="9" l="1"/>
</calcChain>
</file>

<file path=xl/sharedStrings.xml><?xml version="1.0" encoding="utf-8"?>
<sst xmlns="http://schemas.openxmlformats.org/spreadsheetml/2006/main" count="318" uniqueCount="105">
  <si>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</si>
  <si>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</si>
  <si>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</si>
  <si>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</si>
  <si>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</si>
  <si>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</si>
  <si>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</si>
  <si>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黄色セルに記入</t>
    <rPh sb="0" eb="2">
      <t>キイロ</t>
    </rPh>
    <rPh sb="5" eb="7">
      <t>キニュウ</t>
    </rPh>
    <phoneticPr fontId="1"/>
  </si>
  <si>
    <t>出展：</t>
    <rPh sb="0" eb="2">
      <t>シュッテン</t>
    </rPh>
    <phoneticPr fontId="1"/>
  </si>
  <si>
    <t>自動計算結果</t>
    <rPh sb="0" eb="2">
      <t>ジドウ</t>
    </rPh>
    <rPh sb="2" eb="4">
      <t>ケイサン</t>
    </rPh>
    <rPh sb="4" eb="6">
      <t>ケッカ</t>
    </rPh>
    <phoneticPr fontId="1"/>
  </si>
  <si>
    <t>事業名</t>
    <rPh sb="0" eb="2">
      <t>ジギョウ</t>
    </rPh>
    <rPh sb="2" eb="3">
      <t>メイ</t>
    </rPh>
    <phoneticPr fontId="5"/>
  </si>
  <si>
    <t>実施サイト</t>
    <rPh sb="0" eb="2">
      <t>ジッシ</t>
    </rPh>
    <phoneticPr fontId="5"/>
  </si>
  <si>
    <t>住所</t>
    <rPh sb="0" eb="2">
      <t>ジュウショ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</si>
  <si>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</si>
  <si>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</si>
  <si>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1月</t>
    <rPh sb="1" eb="2">
      <t>ツキ</t>
    </rPh>
    <phoneticPr fontId="5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</si>
  <si>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</si>
  <si>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</si>
  <si>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</si>
  <si>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</si>
  <si>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</si>
  <si>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</si>
  <si>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</si>
  <si>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</si>
  <si>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</si>
  <si>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</si>
  <si>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</si>
  <si>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</si>
  <si>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</si>
  <si>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</si>
  <si>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</si>
  <si>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</si>
  <si>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</si>
  <si>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</si>
  <si>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</si>
  <si>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5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</si>
  <si>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</si>
  <si>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5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</si>
  <si>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5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</si>
  <si>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5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</si>
  <si>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</si>
  <si>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</si>
  <si>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</si>
  <si>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</si>
  <si>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</si>
  <si>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</si>
  <si>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</si>
  <si>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</si>
  <si>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</si>
  <si>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</si>
  <si>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</si>
  <si>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</si>
  <si>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</si>
  <si>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</si>
  <si>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月平均消費電力量
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4" eb="15">
      <t>ツキ</t>
    </rPh>
    <phoneticPr fontId="5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</si>
  <si>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5"/>
  </si>
  <si>
    <t>出展</t>
    <rPh sb="0" eb="2">
      <t>シュッテン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</si>
  <si>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</si>
  <si>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</si>
  <si>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</si>
  <si>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</si>
  <si>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</si>
  <si>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</si>
  <si>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</si>
  <si>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</si>
  <si>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</si>
  <si>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</si>
  <si>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</si>
  <si>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</si>
  <si>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</si>
  <si>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</si>
  <si>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</si>
  <si>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</si>
  <si>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</si>
  <si>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</si>
  <si>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</si>
  <si>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</si>
  <si>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</si>
  <si>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</si>
  <si>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</si>
  <si>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</si>
  <si>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</si>
  <si>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</si>
  <si>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</si>
  <si>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</si>
  <si>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</si>
  <si>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</si>
  <si>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</si>
  <si>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</si>
  <si>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</si>
  <si>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</si>
  <si>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</si>
  <si>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</si>
  <si>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</si>
  <si>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</si>
  <si>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5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</si>
  <si>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5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</si>
  <si>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</si>
  <si>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</si>
  <si>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</si>
  <si>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</si>
  <si>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高効率温水ボイラー導入におけるCO2排出削減量の計算</t>
    <rPh sb="0" eb="3">
      <t>コウコウリツ</t>
    </rPh>
    <rPh sb="3" eb="5">
      <t>オンスイ</t>
    </rPh>
    <rPh sb="9" eb="11">
      <t>ドウニュウ</t>
    </rPh>
    <rPh sb="18" eb="20">
      <t>ハイシュツ</t>
    </rPh>
    <rPh sb="20" eb="22">
      <t>サクゲン</t>
    </rPh>
    <rPh sb="22" eb="23">
      <t>リョウ</t>
    </rPh>
    <rPh sb="24" eb="26">
      <t>ケイサン</t>
    </rPh>
    <phoneticPr fontId="1"/>
  </si>
  <si>
    <t>標高</t>
    <rPh sb="0" eb="2">
      <t>ヒョウコウ</t>
    </rPh>
    <phoneticPr fontId="1"/>
  </si>
  <si>
    <t>(m）</t>
    <phoneticPr fontId="1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</si>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</sst>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8" fontId="0" fillId="2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3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4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181" fontId="4" fillId="2" borderId="1" xfId="1" applyNumberFormat="1" applyFont="1" applyFill="1" applyBorder="1">
      <alignment vertical="center"/>
    </xf>
    <xf numFmtId="182" fontId="4" fillId="2" borderId="1" xfId="1" applyNumberFormat="1" applyFont="1" applyFill="1" applyBorder="1">
      <alignment vertical="center"/>
    </xf>
    <xf numFmtId="180" fontId="4" fillId="2" borderId="1" xfId="1" applyNumberFormat="1" applyFont="1" applyFill="1" applyBorder="1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 applyAlignment="1">
      <alignment vertical="center" wrapText="1"/>
    </xf>
    <xf numFmtId="177" fontId="4" fillId="3" borderId="1" xfId="1" applyNumberFormat="1" applyFont="1" applyFill="1" applyBorder="1">
      <alignment vertical="center"/>
    </xf>
    <xf numFmtId="177" fontId="3" fillId="3" borderId="1" xfId="1" applyNumberFormat="1" applyFill="1" applyBorder="1">
      <alignment vertical="center"/>
    </xf>
    <xf numFmtId="0" fontId="4" fillId="0" borderId="9" xfId="1" applyFont="1" applyFill="1" applyBorder="1" applyAlignment="1">
      <alignment vertical="center" wrapText="1"/>
    </xf>
    <xf numFmtId="177" fontId="4" fillId="0" borderId="9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0" fontId="8" fillId="0" borderId="10" xfId="1" applyFont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>
      <alignment vertical="center"/>
    </xf>
    <xf numFmtId="180" fontId="4" fillId="0" borderId="0" xfId="1" applyNumberFormat="1" applyFont="1" applyFill="1">
      <alignment vertical="center"/>
    </xf>
    <xf numFmtId="0" fontId="3" fillId="0" borderId="1" xfId="1" applyBorder="1" applyAlignment="1">
      <alignment horizontal="center" vertical="center"/>
    </xf>
    <xf numFmtId="0" fontId="3" fillId="0" borderId="9" xfId="1" applyFill="1" applyBorder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177" fontId="3" fillId="0" borderId="5" xfId="1" applyNumberFormat="1" applyFill="1" applyBorder="1">
      <alignment vertical="center"/>
    </xf>
    <xf numFmtId="0" fontId="10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3" fillId="0" borderId="0" xfId="1" applyBorder="1">
      <alignment vertical="center"/>
    </xf>
    <xf numFmtId="179" fontId="4" fillId="0" borderId="9" xfId="1" applyNumberFormat="1" applyFont="1" applyFill="1" applyBorder="1">
      <alignment vertical="center"/>
    </xf>
    <xf numFmtId="179" fontId="4" fillId="0" borderId="0" xfId="1" applyNumberFormat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180" fontId="4" fillId="2" borderId="1" xfId="1" applyNumberFormat="1" applyFont="1" applyFill="1" applyBorder="1" applyAlignment="1">
      <alignment horizontal="right" vertical="center"/>
    </xf>
    <xf numFmtId="179" fontId="4" fillId="0" borderId="3" xfId="1" applyNumberFormat="1" applyFont="1" applyFill="1" applyBorder="1">
      <alignment vertical="center"/>
    </xf>
    <xf numFmtId="179" fontId="4" fillId="0" borderId="10" xfId="1" applyNumberFormat="1" applyFont="1" applyFill="1" applyBorder="1">
      <alignment vertical="center"/>
    </xf>
    <xf numFmtId="0" fontId="3" fillId="2" borderId="0" xfId="1" applyFill="1">
      <alignment vertical="center"/>
    </xf>
    <xf numFmtId="0" fontId="3" fillId="0" borderId="0" xfId="1" applyAlignment="1">
      <alignment vertical="center" shrinkToFit="1"/>
    </xf>
    <xf numFmtId="176" fontId="4" fillId="3" borderId="1" xfId="1" applyNumberFormat="1" applyFont="1" applyFill="1" applyBorder="1">
      <alignment vertical="center"/>
    </xf>
    <xf numFmtId="176" fontId="3" fillId="3" borderId="1" xfId="1" applyNumberFormat="1" applyFill="1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Fill="1" applyBorder="1">
      <alignment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4" xfId="0" applyFill="1" applyBorder="1">
      <alignment vertical="center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2" borderId="1" xfId="1" applyFill="1" applyBorder="1">
      <alignment vertical="center"/>
    </xf>
    <xf numFmtId="0" fontId="4" fillId="0" borderId="3" xfId="1" applyFont="1" applyFill="1" applyBorder="1" applyAlignment="1">
      <alignment horizontal="center" vertical="center"/>
    </xf>
    <xf numFmtId="180" fontId="4" fillId="2" borderId="2" xfId="1" applyNumberFormat="1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Fill="1" applyBorder="1" applyAlignment="1">
      <alignment vertical="center" shrinkToFit="1"/>
    </xf>
    <xf numFmtId="0" fontId="3" fillId="4" borderId="0" xfId="1" applyFill="1">
      <alignment vertical="center"/>
    </xf>
    <xf numFmtId="0" fontId="4" fillId="2" borderId="1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9" fontId="9" fillId="2" borderId="2" xfId="0" applyNumberFormat="1" applyFont="1" applyFill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4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1" applyFill="1" applyBorder="1" applyAlignment="1">
      <alignment horizontal="right" vertical="center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1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81" fontId="9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2" borderId="2" xfId="1" applyFont="1" applyFill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view="pageLayout" topLeftCell="A10" zoomScaleNormal="100" workbookViewId="0">
      <selection activeCell="B38" sqref="B38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9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9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9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9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9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9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9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9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9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9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9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9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9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9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9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9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9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9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9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9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9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9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9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9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9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9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9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9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9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9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9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9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9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9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9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9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9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9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9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9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9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9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9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9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9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9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9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9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9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9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9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9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9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9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9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9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9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9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9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9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9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9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9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9" style="9"/>
  </cols>
  <sheetData>
    <row r="1" spans="1:14">
      <c r="A1" s="10" t="s">
        <v>10</v>
      </c>
      <c r="B1" s="122" t="s">
        <v>97</v>
      </c>
      <c r="C1" s="122"/>
      <c r="D1" s="122"/>
      <c r="E1" s="122"/>
      <c r="F1" s="122"/>
      <c r="G1" s="122"/>
      <c r="H1" s="122"/>
      <c r="I1" s="122"/>
      <c r="J1" s="40"/>
      <c r="K1" s="4" t="s">
        <v>7</v>
      </c>
      <c r="L1"/>
      <c r="M1" s="5" t="s">
        <v>9</v>
      </c>
    </row>
    <row r="2" spans="1:14">
      <c r="A2" s="119" t="s">
        <v>11</v>
      </c>
      <c r="B2" s="10" t="s">
        <v>12</v>
      </c>
      <c r="C2" s="122"/>
      <c r="D2" s="123"/>
      <c r="E2" s="123"/>
      <c r="F2" s="123"/>
      <c r="G2" s="123"/>
      <c r="H2" s="123"/>
      <c r="I2" s="123"/>
      <c r="J2" s="41"/>
      <c r="K2" s="17"/>
      <c r="L2" s="17"/>
      <c r="M2" s="17"/>
    </row>
    <row r="3" spans="1:14">
      <c r="A3" s="120"/>
      <c r="B3" s="10" t="s">
        <v>13</v>
      </c>
      <c r="C3" s="124">
        <v>26.1234</v>
      </c>
      <c r="D3" s="125"/>
      <c r="E3" s="126"/>
      <c r="F3" s="11" t="s">
        <v>14</v>
      </c>
      <c r="G3" s="124">
        <v>106.57680000000001</v>
      </c>
      <c r="H3" s="125"/>
      <c r="I3" s="126"/>
      <c r="J3" s="41"/>
      <c r="K3" s="17"/>
      <c r="L3" s="17"/>
      <c r="M3" s="17"/>
    </row>
    <row r="4" spans="1:14">
      <c r="A4" s="121"/>
      <c r="B4" s="10" t="s">
        <v>102</v>
      </c>
      <c r="C4" s="84">
        <v>120</v>
      </c>
      <c r="D4" s="85" t="s">
        <v>103</v>
      </c>
      <c r="E4" s="78"/>
      <c r="F4" s="83"/>
      <c r="G4" s="86"/>
      <c r="H4" s="78"/>
      <c r="I4" s="79"/>
      <c r="J4" s="41"/>
      <c r="K4" s="17"/>
      <c r="L4" s="17"/>
      <c r="M4" s="17"/>
    </row>
    <row r="5" spans="1:14">
      <c r="A5" s="12" t="s">
        <v>35</v>
      </c>
      <c r="B5" s="116" t="s">
        <v>92</v>
      </c>
      <c r="C5" s="117"/>
      <c r="D5" s="117"/>
      <c r="E5" s="117"/>
      <c r="F5" s="117"/>
      <c r="G5" s="117"/>
      <c r="H5" s="117"/>
      <c r="I5" s="118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93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>
      <c r="A9" s="44" t="s">
        <v>36</v>
      </c>
      <c r="B9" s="22">
        <v>15</v>
      </c>
      <c r="C9" s="22">
        <v>15</v>
      </c>
      <c r="D9" s="22">
        <v>16</v>
      </c>
      <c r="E9" s="22">
        <v>18</v>
      </c>
      <c r="F9" s="22">
        <v>22</v>
      </c>
      <c r="G9" s="22">
        <v>24</v>
      </c>
      <c r="H9" s="22">
        <v>26</v>
      </c>
      <c r="I9" s="22">
        <v>26</v>
      </c>
      <c r="J9" s="22">
        <v>25</v>
      </c>
      <c r="K9" s="22">
        <v>24</v>
      </c>
      <c r="L9" s="22">
        <v>20</v>
      </c>
      <c r="M9" s="22">
        <v>18</v>
      </c>
    </row>
    <row r="10" spans="1:14">
      <c r="A10" s="44" t="s">
        <v>94</v>
      </c>
      <c r="B10" s="22">
        <v>60</v>
      </c>
      <c r="C10" s="22">
        <v>60</v>
      </c>
      <c r="D10" s="22">
        <v>60</v>
      </c>
      <c r="E10" s="22">
        <v>60</v>
      </c>
      <c r="F10" s="22">
        <v>60</v>
      </c>
      <c r="G10" s="22">
        <v>60</v>
      </c>
      <c r="H10" s="22">
        <v>60</v>
      </c>
      <c r="I10" s="22">
        <v>60</v>
      </c>
      <c r="J10" s="22">
        <v>65</v>
      </c>
      <c r="K10" s="22">
        <v>65</v>
      </c>
      <c r="L10" s="22">
        <v>65</v>
      </c>
      <c r="M10" s="22">
        <v>65</v>
      </c>
    </row>
    <row r="11" spans="1:14">
      <c r="A11" s="44" t="s">
        <v>95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5"/>
    </row>
    <row r="12" spans="1:14">
      <c r="A12" s="45" t="s">
        <v>96</v>
      </c>
      <c r="B12" s="27">
        <f>4.19*B11*(B10-B9)*60/1000</f>
        <v>1131.3000000000002</v>
      </c>
      <c r="C12" s="27">
        <f t="shared" ref="C12:M12" si="0">4.19*C11*(C10-C9)*60/1000</f>
        <v>1131.3000000000002</v>
      </c>
      <c r="D12" s="27">
        <f t="shared" si="0"/>
        <v>1106.1600000000003</v>
      </c>
      <c r="E12" s="27">
        <f t="shared" si="0"/>
        <v>1055.8800000000003</v>
      </c>
      <c r="F12" s="27">
        <f t="shared" si="0"/>
        <v>955.32000000000016</v>
      </c>
      <c r="G12" s="27">
        <f t="shared" si="0"/>
        <v>905.04000000000008</v>
      </c>
      <c r="H12" s="27">
        <f t="shared" si="0"/>
        <v>854.7600000000001</v>
      </c>
      <c r="I12" s="27">
        <f t="shared" si="0"/>
        <v>854.7600000000001</v>
      </c>
      <c r="J12" s="27">
        <f t="shared" si="0"/>
        <v>1005.6000000000003</v>
      </c>
      <c r="K12" s="27">
        <f t="shared" si="0"/>
        <v>1030.7400000000002</v>
      </c>
      <c r="L12" s="27">
        <f t="shared" si="0"/>
        <v>1131.3000000000002</v>
      </c>
      <c r="M12" s="27">
        <f t="shared" si="0"/>
        <v>1181.5800000000002</v>
      </c>
      <c r="N12" s="42"/>
    </row>
    <row r="13" spans="1:14">
      <c r="A13" s="44" t="s">
        <v>37</v>
      </c>
      <c r="B13" s="23">
        <v>8</v>
      </c>
      <c r="C13" s="23">
        <v>8</v>
      </c>
      <c r="D13" s="23">
        <v>8</v>
      </c>
      <c r="E13" s="23">
        <v>8</v>
      </c>
      <c r="F13" s="23">
        <v>8</v>
      </c>
      <c r="G13" s="23">
        <v>8</v>
      </c>
      <c r="H13" s="23">
        <v>8</v>
      </c>
      <c r="I13" s="23">
        <v>8</v>
      </c>
      <c r="J13" s="23">
        <v>8</v>
      </c>
      <c r="K13" s="23">
        <v>8</v>
      </c>
      <c r="L13" s="23">
        <v>8</v>
      </c>
      <c r="M13" s="23">
        <v>8</v>
      </c>
    </row>
    <row r="14" spans="1:14">
      <c r="A14" s="44" t="s">
        <v>38</v>
      </c>
      <c r="B14" s="24">
        <v>24</v>
      </c>
      <c r="C14" s="24">
        <v>22</v>
      </c>
      <c r="D14" s="24">
        <v>26</v>
      </c>
      <c r="E14" s="24">
        <v>26</v>
      </c>
      <c r="F14" s="24">
        <v>25</v>
      </c>
      <c r="G14" s="24">
        <v>20</v>
      </c>
      <c r="H14" s="24">
        <v>26</v>
      </c>
      <c r="I14" s="24">
        <v>26</v>
      </c>
      <c r="J14" s="24">
        <v>26</v>
      </c>
      <c r="K14" s="24">
        <v>26</v>
      </c>
      <c r="L14" s="24">
        <v>26</v>
      </c>
      <c r="M14" s="24">
        <v>25</v>
      </c>
      <c r="N14" s="43" t="s">
        <v>40</v>
      </c>
    </row>
    <row r="15" spans="1:14">
      <c r="A15" s="45" t="s">
        <v>39</v>
      </c>
      <c r="B15" s="27">
        <f>B12*B13*B14</f>
        <v>217209.60000000003</v>
      </c>
      <c r="C15" s="27">
        <f t="shared" ref="C15:M15" si="1">C12*C13*C14</f>
        <v>199108.80000000005</v>
      </c>
      <c r="D15" s="27">
        <f t="shared" si="1"/>
        <v>230081.28000000006</v>
      </c>
      <c r="E15" s="27">
        <f t="shared" si="1"/>
        <v>219623.04000000007</v>
      </c>
      <c r="F15" s="27">
        <f t="shared" si="1"/>
        <v>191064.00000000003</v>
      </c>
      <c r="G15" s="27">
        <f t="shared" si="1"/>
        <v>144806.40000000002</v>
      </c>
      <c r="H15" s="27">
        <f t="shared" si="1"/>
        <v>177790.08000000002</v>
      </c>
      <c r="I15" s="27">
        <f t="shared" si="1"/>
        <v>177790.08000000002</v>
      </c>
      <c r="J15" s="27">
        <f t="shared" si="1"/>
        <v>209164.80000000005</v>
      </c>
      <c r="K15" s="27">
        <f t="shared" si="1"/>
        <v>214393.92000000004</v>
      </c>
      <c r="L15" s="27">
        <f t="shared" si="1"/>
        <v>235310.40000000002</v>
      </c>
      <c r="M15" s="27">
        <f t="shared" si="1"/>
        <v>236316.00000000003</v>
      </c>
      <c r="N15" s="28">
        <f>SUM(B15:M15)</f>
        <v>2452658.4000000004</v>
      </c>
    </row>
    <row r="16" spans="1:14" ht="6" customHeight="1">
      <c r="A16" s="29"/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</row>
    <row r="17" spans="1:15" ht="14.25">
      <c r="A17" s="32" t="s">
        <v>60</v>
      </c>
      <c r="B17" s="19"/>
      <c r="C17" s="20"/>
      <c r="D17" s="20"/>
      <c r="E17" s="20"/>
      <c r="F17" s="20"/>
      <c r="G17" s="63"/>
      <c r="H17" s="63"/>
      <c r="I17" s="63"/>
      <c r="J17" s="16"/>
      <c r="K17" s="16"/>
      <c r="L17" s="16"/>
      <c r="M17" s="16"/>
    </row>
    <row r="18" spans="1:15">
      <c r="A18" s="102" t="s">
        <v>41</v>
      </c>
      <c r="B18" s="106" t="s">
        <v>42</v>
      </c>
      <c r="C18" s="91"/>
      <c r="D18" s="107" t="s">
        <v>45</v>
      </c>
      <c r="E18" s="90"/>
      <c r="F18" s="91"/>
      <c r="G18" s="108"/>
      <c r="H18" s="109"/>
      <c r="I18" s="80"/>
      <c r="J18" s="81"/>
      <c r="K18" s="46"/>
      <c r="L18" s="46"/>
      <c r="M18" s="46"/>
      <c r="N18" s="46"/>
    </row>
    <row r="19" spans="1:15">
      <c r="A19" s="103"/>
      <c r="B19" s="112" t="s">
        <v>46</v>
      </c>
      <c r="C19" s="113"/>
      <c r="D19" s="107" t="s">
        <v>59</v>
      </c>
      <c r="E19" s="90"/>
      <c r="F19" s="91"/>
      <c r="G19" s="64"/>
      <c r="H19" s="65"/>
      <c r="I19" s="66"/>
      <c r="J19" s="67"/>
      <c r="K19" s="46"/>
      <c r="L19" s="46"/>
      <c r="M19" s="46"/>
      <c r="N19" s="46"/>
    </row>
    <row r="20" spans="1:15">
      <c r="A20" s="104"/>
      <c r="B20" s="106" t="s">
        <v>99</v>
      </c>
      <c r="C20" s="91"/>
      <c r="D20" s="22">
        <v>500</v>
      </c>
      <c r="E20" s="47" t="s">
        <v>100</v>
      </c>
      <c r="F20" s="47"/>
      <c r="G20" s="72" t="s">
        <v>49</v>
      </c>
      <c r="H20" s="73"/>
      <c r="I20" s="94" t="s">
        <v>52</v>
      </c>
      <c r="J20" s="91"/>
    </row>
    <row r="21" spans="1:15">
      <c r="A21" s="104"/>
      <c r="B21" s="106" t="s">
        <v>43</v>
      </c>
      <c r="C21" s="91"/>
      <c r="D21" s="22">
        <v>90</v>
      </c>
      <c r="E21" s="48" t="s">
        <v>44</v>
      </c>
      <c r="F21" s="48"/>
      <c r="G21" s="92" t="s">
        <v>50</v>
      </c>
      <c r="H21" s="93"/>
      <c r="I21" s="114">
        <v>2061</v>
      </c>
      <c r="J21" s="115"/>
      <c r="K21" s="82" t="s">
        <v>51</v>
      </c>
      <c r="L21" s="54" t="s">
        <v>53</v>
      </c>
    </row>
    <row r="22" spans="1:15">
      <c r="A22" s="105"/>
      <c r="B22" s="92" t="s">
        <v>47</v>
      </c>
      <c r="C22" s="93"/>
      <c r="D22" s="62">
        <v>5</v>
      </c>
      <c r="E22" s="9" t="s">
        <v>48</v>
      </c>
      <c r="G22" s="92" t="s">
        <v>56</v>
      </c>
      <c r="H22" s="93"/>
      <c r="I22" s="94" t="s">
        <v>57</v>
      </c>
      <c r="J22" s="95"/>
      <c r="K22" s="96"/>
      <c r="L22" s="96"/>
      <c r="M22" s="93"/>
    </row>
    <row r="23" spans="1:15">
      <c r="A23" s="57"/>
      <c r="B23" s="92" t="s">
        <v>58</v>
      </c>
      <c r="C23" s="93"/>
      <c r="D23" s="50">
        <v>3</v>
      </c>
      <c r="E23" s="33"/>
      <c r="F23" s="49"/>
      <c r="G23" s="58"/>
      <c r="H23" s="59"/>
      <c r="I23" s="60"/>
      <c r="J23" s="61"/>
    </row>
    <row r="24" spans="1:15" ht="6.6" customHeight="1">
      <c r="A24" s="34"/>
      <c r="B24" s="97"/>
      <c r="C24" s="98"/>
      <c r="D24" s="51"/>
      <c r="E24" s="34"/>
      <c r="F24" s="99"/>
      <c r="G24" s="100"/>
      <c r="H24" s="52"/>
      <c r="I24" s="99"/>
      <c r="J24" s="101"/>
      <c r="K24" s="35"/>
      <c r="L24" s="25"/>
      <c r="M24" s="25"/>
    </row>
    <row r="25" spans="1:15">
      <c r="A25" s="25"/>
      <c r="B25" s="21" t="s">
        <v>15</v>
      </c>
      <c r="C25" s="21" t="s">
        <v>16</v>
      </c>
      <c r="D25" s="21" t="s">
        <v>17</v>
      </c>
      <c r="E25" s="21" t="s">
        <v>18</v>
      </c>
      <c r="F25" s="21" t="s">
        <v>19</v>
      </c>
      <c r="G25" s="21" t="s">
        <v>20</v>
      </c>
      <c r="H25" s="21" t="s">
        <v>21</v>
      </c>
      <c r="I25" s="21" t="s">
        <v>22</v>
      </c>
      <c r="J25" s="21" t="s">
        <v>23</v>
      </c>
      <c r="K25" s="21" t="s">
        <v>24</v>
      </c>
      <c r="L25" s="21" t="s">
        <v>25</v>
      </c>
      <c r="M25" s="21" t="s">
        <v>26</v>
      </c>
      <c r="N25" s="36" t="s">
        <v>27</v>
      </c>
    </row>
    <row r="26" spans="1:15" ht="19.899999999999999" customHeight="1">
      <c r="A26" s="26" t="s">
        <v>55</v>
      </c>
      <c r="B26" s="27">
        <f>B15/(D21/100*I21/1000)</f>
        <v>117100.43668122272</v>
      </c>
      <c r="C26" s="27">
        <f>C15/(D21/100*I21/1000)</f>
        <v>107342.06695778751</v>
      </c>
      <c r="D26" s="27">
        <f>D15/(D21/100*I21/1000)</f>
        <v>124039.72181788778</v>
      </c>
      <c r="E26" s="27">
        <f>E15/(D21/100*I21/1000)</f>
        <v>118401.55264434744</v>
      </c>
      <c r="F26" s="27">
        <f>F15/(D21/100*I21/1000)</f>
        <v>103005.01374737184</v>
      </c>
      <c r="G26" s="27">
        <f>G15/(D21/100*I21/1000)</f>
        <v>78066.957787481821</v>
      </c>
      <c r="H26" s="27">
        <f>H15/(D21/100*I21/1000)</f>
        <v>95848.875950186004</v>
      </c>
      <c r="I26" s="27">
        <f>I15/(D21/100*I21/1000)</f>
        <v>95848.875950186004</v>
      </c>
      <c r="J26" s="27">
        <f>J15/(D21/100*I21/1000)</f>
        <v>112763.38347080708</v>
      </c>
      <c r="K26" s="27">
        <f>K15/(D21/100*I21/1000)</f>
        <v>115582.46805757725</v>
      </c>
      <c r="L26" s="27">
        <f>L15/(D21/100*I21/1000)</f>
        <v>126858.80640465795</v>
      </c>
      <c r="M26" s="27">
        <f>M15/(D21/100*I21/1000)</f>
        <v>127400.93805595991</v>
      </c>
      <c r="N26" s="28">
        <f>SUM(B26:M26)</f>
        <v>1322259.0975254735</v>
      </c>
      <c r="O26" s="53" t="s">
        <v>83</v>
      </c>
    </row>
    <row r="27" spans="1:15" ht="24" customHeight="1">
      <c r="A27" s="26" t="s">
        <v>54</v>
      </c>
      <c r="B27" s="55">
        <f>(B12/(D20*D23))*D22*D23*B13*B14/1000</f>
        <v>2.1720959999999998</v>
      </c>
      <c r="C27" s="55">
        <f>(C12/(D20*D23))*D22*D23*C13*C14/1000</f>
        <v>1.9910880000000002</v>
      </c>
      <c r="D27" s="55">
        <f>(D12/(D20*D23))*D22*D23*D13*D14/1000</f>
        <v>2.3008128000000005</v>
      </c>
      <c r="E27" s="55">
        <f>(E12/(D20*D23))*D22*D23*E13*E14/1000</f>
        <v>2.196230400000001</v>
      </c>
      <c r="F27" s="55">
        <f>(F12/(D20*D23))*D22*D23*F13*F14/1000</f>
        <v>1.9106400000000003</v>
      </c>
      <c r="G27" s="55">
        <f>(G12/(D20*D23))*D22*D23*G13*G14/1000</f>
        <v>1.4480639999999998</v>
      </c>
      <c r="H27" s="55">
        <f>(H12/(D20*D23))*D22*D23*D13*D14/1000</f>
        <v>1.7779008000000005</v>
      </c>
      <c r="I27" s="55">
        <f>(I12/(D20*D23))*D22*D23*I13*I14/1000</f>
        <v>1.7779008000000005</v>
      </c>
      <c r="J27" s="55">
        <f>(J12/(D20*D23))*D22*D23*J13*J14/1000</f>
        <v>2.0916480000000011</v>
      </c>
      <c r="K27" s="55">
        <f>(K12/(D20*D23))*D22*D23*K13*K14/1000</f>
        <v>2.1439392000000002</v>
      </c>
      <c r="L27" s="55">
        <f>(L12/(D20*D23))*D22*D23*L13*L14/1000</f>
        <v>2.3531040000000001</v>
      </c>
      <c r="M27" s="55">
        <f>(M12/(D20*D23))*D22*D23*M13*M14/1000</f>
        <v>2.3631600000000001</v>
      </c>
      <c r="N27" s="56">
        <f>SUM(B27:M27)</f>
        <v>24.526584000000007</v>
      </c>
      <c r="O27" s="9" t="s">
        <v>84</v>
      </c>
    </row>
    <row r="28" spans="1:15" ht="14.25" customHeight="1">
      <c r="A28" s="29"/>
      <c r="B28" s="9" t="s">
        <v>98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7"/>
    </row>
    <row r="29" spans="1:15" ht="15.6" customHeight="1">
      <c r="A29" s="68" t="s">
        <v>61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5" ht="15.6" customHeight="1">
      <c r="A30" s="102" t="s">
        <v>62</v>
      </c>
      <c r="B30" s="106" t="s">
        <v>42</v>
      </c>
      <c r="C30" s="91"/>
      <c r="D30" s="107" t="s">
        <v>63</v>
      </c>
      <c r="E30" s="90"/>
      <c r="F30" s="91"/>
      <c r="G30" s="108"/>
      <c r="H30" s="109"/>
      <c r="I30" s="110"/>
      <c r="J30" s="111"/>
      <c r="K30" s="46"/>
      <c r="L30" s="46"/>
      <c r="M30" s="46"/>
      <c r="N30" s="46"/>
    </row>
    <row r="31" spans="1:15" ht="15.6" customHeight="1">
      <c r="A31" s="103"/>
      <c r="B31" s="112" t="s">
        <v>46</v>
      </c>
      <c r="C31" s="113"/>
      <c r="D31" s="107" t="s">
        <v>64</v>
      </c>
      <c r="E31" s="90"/>
      <c r="F31" s="91"/>
      <c r="G31" s="64"/>
      <c r="H31" s="65"/>
      <c r="I31" s="66"/>
      <c r="J31" s="67"/>
      <c r="K31" s="46"/>
      <c r="L31" s="46"/>
      <c r="M31" s="46"/>
      <c r="N31" s="46"/>
    </row>
    <row r="32" spans="1:15" ht="15.6" customHeight="1">
      <c r="A32" s="104"/>
      <c r="B32" s="106" t="s">
        <v>99</v>
      </c>
      <c r="C32" s="91"/>
      <c r="D32" s="22">
        <v>400</v>
      </c>
      <c r="E32" s="47" t="s">
        <v>100</v>
      </c>
      <c r="F32" s="47"/>
      <c r="G32" s="72" t="s">
        <v>49</v>
      </c>
      <c r="H32" s="73"/>
      <c r="I32" s="94" t="s">
        <v>65</v>
      </c>
      <c r="J32" s="91"/>
    </row>
    <row r="33" spans="1:15" ht="15.6" customHeight="1">
      <c r="A33" s="104"/>
      <c r="B33" s="106" t="s">
        <v>43</v>
      </c>
      <c r="C33" s="91"/>
      <c r="D33" s="22">
        <v>97</v>
      </c>
      <c r="E33" s="48" t="s">
        <v>44</v>
      </c>
      <c r="F33" s="48"/>
      <c r="G33" s="92" t="s">
        <v>50</v>
      </c>
      <c r="H33" s="93"/>
      <c r="I33" s="114">
        <v>4350</v>
      </c>
      <c r="J33" s="115"/>
      <c r="K33" s="82" t="s">
        <v>81</v>
      </c>
      <c r="L33" s="54" t="s">
        <v>53</v>
      </c>
    </row>
    <row r="34" spans="1:15" ht="15.6" customHeight="1">
      <c r="A34" s="105"/>
      <c r="B34" s="92" t="s">
        <v>47</v>
      </c>
      <c r="C34" s="93"/>
      <c r="D34" s="62">
        <v>4</v>
      </c>
      <c r="E34" s="9" t="s">
        <v>48</v>
      </c>
      <c r="G34" s="92" t="s">
        <v>56</v>
      </c>
      <c r="H34" s="93"/>
      <c r="I34" s="94" t="s">
        <v>57</v>
      </c>
      <c r="J34" s="95"/>
      <c r="K34" s="96"/>
      <c r="L34" s="96"/>
      <c r="M34" s="93"/>
    </row>
    <row r="35" spans="1:15" ht="15.6" customHeight="1">
      <c r="A35" s="57"/>
      <c r="B35" s="92" t="s">
        <v>58</v>
      </c>
      <c r="C35" s="93"/>
      <c r="D35" s="50">
        <v>3</v>
      </c>
      <c r="E35" s="33"/>
      <c r="F35" s="49"/>
      <c r="G35" s="58"/>
      <c r="H35" s="59"/>
      <c r="I35" s="60"/>
      <c r="J35" s="61"/>
    </row>
    <row r="36" spans="1:15" ht="9" customHeight="1">
      <c r="A36" s="34"/>
      <c r="B36" s="97"/>
      <c r="C36" s="98"/>
      <c r="D36" s="51"/>
      <c r="E36" s="34"/>
      <c r="F36" s="99"/>
      <c r="G36" s="100"/>
      <c r="H36" s="52"/>
      <c r="I36" s="99"/>
      <c r="J36" s="101"/>
      <c r="K36" s="35"/>
      <c r="L36" s="25"/>
      <c r="M36" s="25"/>
    </row>
    <row r="37" spans="1:15" ht="15.6" customHeight="1">
      <c r="A37" s="25"/>
      <c r="B37" s="21" t="s">
        <v>15</v>
      </c>
      <c r="C37" s="21" t="s">
        <v>16</v>
      </c>
      <c r="D37" s="21" t="s">
        <v>17</v>
      </c>
      <c r="E37" s="21" t="s">
        <v>18</v>
      </c>
      <c r="F37" s="21" t="s">
        <v>19</v>
      </c>
      <c r="G37" s="21" t="s">
        <v>20</v>
      </c>
      <c r="H37" s="21" t="s">
        <v>21</v>
      </c>
      <c r="I37" s="21" t="s">
        <v>22</v>
      </c>
      <c r="J37" s="21" t="s">
        <v>23</v>
      </c>
      <c r="K37" s="21" t="s">
        <v>24</v>
      </c>
      <c r="L37" s="21" t="s">
        <v>25</v>
      </c>
      <c r="M37" s="21" t="s">
        <v>26</v>
      </c>
      <c r="N37" s="36" t="s">
        <v>27</v>
      </c>
    </row>
    <row r="38" spans="1:15" ht="15.6" customHeight="1">
      <c r="A38" s="26" t="s">
        <v>55</v>
      </c>
      <c r="B38" s="27">
        <f>B15/(D33/100*I33/1000)</f>
        <v>51477.568432278713</v>
      </c>
      <c r="C38" s="27">
        <f>C15/(D33/100*I33/1000)</f>
        <v>47187.771062922155</v>
      </c>
      <c r="D38" s="27">
        <f>D15/(D33/100*I33/1000)</f>
        <v>54528.091006043382</v>
      </c>
      <c r="E38" s="27">
        <f>E15/(D33/100*I33/1000)</f>
        <v>52049.541414859596</v>
      </c>
      <c r="F38" s="27">
        <f>F15/(D33/100*I33/1000)</f>
        <v>45281.194454319237</v>
      </c>
      <c r="G38" s="27">
        <f>G15/(D33/100*I33/1000)</f>
        <v>34318.378954852473</v>
      </c>
      <c r="H38" s="27">
        <f>H15/(D33/100*I33/1000)</f>
        <v>42135.343050124429</v>
      </c>
      <c r="I38" s="27">
        <f>I15/(D33/100*I33/1000)</f>
        <v>42135.343050124429</v>
      </c>
      <c r="J38" s="27">
        <f>J15/(D33/100*I33/1000)</f>
        <v>49570.991823675802</v>
      </c>
      <c r="K38" s="27">
        <f>K15/(D33/100*I33/1000)</f>
        <v>50810.266619267699</v>
      </c>
      <c r="L38" s="27">
        <f>L15/(D33/100*I33/1000)</f>
        <v>55767.365801635271</v>
      </c>
      <c r="M38" s="27">
        <f>M15/(D33/100*I33/1000)</f>
        <v>56005.687877710632</v>
      </c>
      <c r="N38" s="28">
        <f>SUM(B38:M38)</f>
        <v>581267.5435478139</v>
      </c>
      <c r="O38" s="53" t="s">
        <v>82</v>
      </c>
    </row>
    <row r="39" spans="1:15" ht="24">
      <c r="A39" s="26" t="s">
        <v>54</v>
      </c>
      <c r="B39" s="55">
        <f>(B12/(D32*D35))*D34*D35*B13*B14/1000</f>
        <v>2.1720960000000002</v>
      </c>
      <c r="C39" s="55">
        <f>(C12/(D32*D35))*D34*D35*C13*C14/1000</f>
        <v>1.9910880000000004</v>
      </c>
      <c r="D39" s="55">
        <f>(D12/(D32*D35))*D34*D35*D13*D14/1000</f>
        <v>2.3008128000000005</v>
      </c>
      <c r="E39" s="55">
        <f>(E12/(D32*D35))*D34*D35*E13*E14/1000</f>
        <v>2.196230400000001</v>
      </c>
      <c r="F39" s="55">
        <f>(F12/(D32*D35))*D34*D35*F13*F14/1000</f>
        <v>1.9106400000000003</v>
      </c>
      <c r="G39" s="55">
        <f>(G12/(D32*D35))*D34*D35*G13*G14/1000</f>
        <v>1.4480640000000002</v>
      </c>
      <c r="H39" s="55">
        <f>(H12/(D32*D35))*D34*D35*H13*H14/1000</f>
        <v>1.7779008000000001</v>
      </c>
      <c r="I39" s="55">
        <f>(I12/(D32*D35))*D34*D35*I13*I14/1000</f>
        <v>1.7779008000000001</v>
      </c>
      <c r="J39" s="55">
        <f>(J12/(D32*D35))*D34*D35*D13*J14/1000</f>
        <v>2.0916480000000006</v>
      </c>
      <c r="K39" s="55">
        <f>(K12/(D32*D35))*D34*D35*K13*K14/1000</f>
        <v>2.1439392000000006</v>
      </c>
      <c r="L39" s="55">
        <f>(L12/(D32*D35))*D34*D35*L13*L14/1000</f>
        <v>2.3531040000000001</v>
      </c>
      <c r="M39" s="55">
        <f>(M12/(D32*D35))*D34*D35*M13*M14/1000</f>
        <v>2.3631600000000001</v>
      </c>
      <c r="N39" s="56">
        <f>SUM(B39:M39)</f>
        <v>24.526584000000007</v>
      </c>
      <c r="O39" s="9" t="s">
        <v>85</v>
      </c>
    </row>
    <row r="40" spans="1:15">
      <c r="B40" s="9" t="s">
        <v>98</v>
      </c>
    </row>
    <row r="42" spans="1:15" ht="25.15" customHeight="1">
      <c r="A42" s="10" t="s">
        <v>10</v>
      </c>
      <c r="B42" s="88" t="str">
        <f>B1</f>
        <v>○○生産工場への高効率温水ボイラーの導入</v>
      </c>
      <c r="C42" s="88"/>
      <c r="D42" s="88"/>
      <c r="E42" s="88"/>
      <c r="F42" s="88"/>
      <c r="G42" s="88"/>
      <c r="H42" s="88"/>
      <c r="I42" s="88"/>
      <c r="J42"/>
      <c r="K42"/>
      <c r="L42"/>
      <c r="M42"/>
      <c r="N42"/>
      <c r="O42"/>
    </row>
    <row r="43" spans="1:15" ht="14.25">
      <c r="A43" s="2" t="s">
        <v>101</v>
      </c>
      <c r="B43"/>
      <c r="C43"/>
      <c r="D43"/>
      <c r="E43"/>
      <c r="F43"/>
      <c r="G43"/>
      <c r="H43"/>
      <c r="I43" s="38"/>
      <c r="J43" s="38"/>
      <c r="K43" s="38"/>
      <c r="L43"/>
      <c r="M43"/>
      <c r="N43"/>
      <c r="O43"/>
    </row>
    <row r="44" spans="1:15">
      <c r="A44" s="1" t="s">
        <v>28</v>
      </c>
      <c r="B44" t="s">
        <v>0</v>
      </c>
      <c r="C44"/>
      <c r="D44"/>
      <c r="E44" t="s">
        <v>1</v>
      </c>
      <c r="F44"/>
      <c r="G44"/>
      <c r="H44"/>
      <c r="I44"/>
      <c r="J44"/>
      <c r="K44"/>
      <c r="L44"/>
      <c r="M44"/>
      <c r="N44" s="39">
        <f>N51-N59</f>
        <v>2129.8199808400486</v>
      </c>
    </row>
    <row r="45" spans="1:15">
      <c r="A45" s="1"/>
      <c r="B45" t="s">
        <v>29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>
      <c r="A46" s="1" t="s">
        <v>30</v>
      </c>
      <c r="B46" t="s">
        <v>2</v>
      </c>
      <c r="C46"/>
      <c r="D46"/>
      <c r="E46" t="s">
        <v>1</v>
      </c>
      <c r="F46"/>
      <c r="G46"/>
      <c r="H46"/>
      <c r="I46"/>
      <c r="J46"/>
      <c r="K46"/>
      <c r="L46"/>
      <c r="M46"/>
      <c r="N46"/>
    </row>
    <row r="47" spans="1:15">
      <c r="A47" s="1" t="s">
        <v>31</v>
      </c>
      <c r="B47" t="s">
        <v>3</v>
      </c>
      <c r="C47"/>
      <c r="D47"/>
      <c r="E47" t="s">
        <v>1</v>
      </c>
      <c r="F47"/>
      <c r="G47"/>
      <c r="H47"/>
      <c r="I47"/>
      <c r="J47"/>
      <c r="K47"/>
      <c r="L47"/>
      <c r="M47"/>
      <c r="N47"/>
    </row>
    <row r="48" spans="1: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5">
      <c r="A49" s="1"/>
      <c r="B49" s="38"/>
      <c r="C49" s="38"/>
      <c r="D49" s="38"/>
      <c r="E49" s="38"/>
      <c r="F49" s="38"/>
      <c r="G49" s="38"/>
      <c r="H49" s="38"/>
      <c r="I49" s="38"/>
      <c r="J49"/>
      <c r="K49"/>
      <c r="L49"/>
      <c r="M49"/>
      <c r="N49"/>
    </row>
    <row r="50" spans="1:15">
      <c r="A50" t="s">
        <v>4</v>
      </c>
      <c r="B50"/>
      <c r="C50" s="75" t="s">
        <v>88</v>
      </c>
      <c r="D50" s="75"/>
      <c r="E50" s="75"/>
      <c r="F50" s="75"/>
      <c r="G50" s="87"/>
      <c r="H50" s="75" t="s">
        <v>74</v>
      </c>
      <c r="I50" s="75"/>
      <c r="J50" s="75" t="s">
        <v>75</v>
      </c>
      <c r="K50" s="75"/>
      <c r="L50"/>
      <c r="M50"/>
      <c r="N50"/>
    </row>
    <row r="51" spans="1:15">
      <c r="A51"/>
      <c r="B51" t="s">
        <v>72</v>
      </c>
      <c r="C51"/>
      <c r="D51"/>
      <c r="E51" t="s">
        <v>1</v>
      </c>
      <c r="F51"/>
      <c r="G51"/>
      <c r="H51"/>
      <c r="I51"/>
      <c r="J51"/>
      <c r="K51"/>
      <c r="L51"/>
      <c r="M51"/>
      <c r="N51" s="39">
        <f>N52*G53+N54*G55</f>
        <v>3433.0969132408741</v>
      </c>
    </row>
    <row r="52" spans="1:15">
      <c r="A52" s="1" t="s">
        <v>71</v>
      </c>
      <c r="B52" t="s">
        <v>66</v>
      </c>
      <c r="C52"/>
      <c r="D52"/>
      <c r="E52"/>
      <c r="F52"/>
      <c r="G52" s="74" t="s">
        <v>91</v>
      </c>
      <c r="H52" t="s">
        <v>86</v>
      </c>
      <c r="I52" s="38" t="s">
        <v>87</v>
      </c>
      <c r="J52"/>
      <c r="K52"/>
      <c r="L52"/>
      <c r="M52"/>
      <c r="N52" s="7">
        <f>N26/1000</f>
        <v>1322.2590975254734</v>
      </c>
    </row>
    <row r="53" spans="1:15">
      <c r="A53" s="1" t="s">
        <v>70</v>
      </c>
      <c r="B53" t="s">
        <v>67</v>
      </c>
      <c r="C53"/>
      <c r="D53"/>
      <c r="E53" s="76" t="s">
        <v>89</v>
      </c>
      <c r="F53" s="77" t="str">
        <f>G52</f>
        <v>Kl</v>
      </c>
      <c r="G53" s="6">
        <v>2.5859999999999999</v>
      </c>
      <c r="H53" s="1" t="s">
        <v>8</v>
      </c>
      <c r="I53" s="89" t="s">
        <v>57</v>
      </c>
      <c r="J53" s="90"/>
      <c r="K53" s="90"/>
      <c r="L53" s="91"/>
      <c r="M53"/>
      <c r="N53" s="71"/>
    </row>
    <row r="54" spans="1:15">
      <c r="A54" s="1" t="s">
        <v>73</v>
      </c>
      <c r="B54" t="s">
        <v>68</v>
      </c>
      <c r="C54"/>
      <c r="D54"/>
      <c r="E54"/>
      <c r="F54"/>
      <c r="G54" t="s">
        <v>32</v>
      </c>
      <c r="H54"/>
      <c r="I54"/>
      <c r="J54"/>
      <c r="K54"/>
      <c r="L54"/>
      <c r="M54"/>
      <c r="N54" s="7">
        <f>N27</f>
        <v>24.526584000000007</v>
      </c>
    </row>
    <row r="55" spans="1:15">
      <c r="A55" s="1" t="s">
        <v>33</v>
      </c>
      <c r="B55" t="s">
        <v>5</v>
      </c>
      <c r="C55"/>
      <c r="D55"/>
      <c r="E55" t="s">
        <v>34</v>
      </c>
      <c r="F55"/>
      <c r="G55" s="6">
        <v>0.56000000000000005</v>
      </c>
      <c r="H55" s="1" t="s">
        <v>8</v>
      </c>
      <c r="I55" s="89" t="s">
        <v>104</v>
      </c>
      <c r="J55" s="90"/>
      <c r="K55" s="90"/>
      <c r="L55" s="91"/>
      <c r="M55" s="1"/>
      <c r="N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>
      <c r="A58" t="s">
        <v>6</v>
      </c>
      <c r="B58"/>
      <c r="C58" s="75" t="s">
        <v>88</v>
      </c>
      <c r="D58" s="75"/>
      <c r="E58" s="75"/>
      <c r="F58" s="75"/>
      <c r="G58" s="87"/>
      <c r="H58" s="75" t="s">
        <v>74</v>
      </c>
      <c r="I58" s="75"/>
      <c r="J58" s="75" t="s">
        <v>75</v>
      </c>
      <c r="K58" s="75"/>
      <c r="L58"/>
      <c r="M58"/>
      <c r="N58"/>
    </row>
    <row r="59" spans="1:15">
      <c r="A59"/>
      <c r="B59" t="s">
        <v>78</v>
      </c>
      <c r="C59"/>
      <c r="D59"/>
      <c r="E59" t="s">
        <v>1</v>
      </c>
      <c r="F59"/>
      <c r="G59"/>
      <c r="H59"/>
      <c r="I59"/>
      <c r="J59"/>
      <c r="K59"/>
      <c r="L59"/>
      <c r="M59"/>
      <c r="N59" s="39">
        <f>N60*G61+N62*G63</f>
        <v>1303.2769324008254</v>
      </c>
    </row>
    <row r="60" spans="1:15">
      <c r="A60" s="1" t="s">
        <v>76</v>
      </c>
      <c r="B60" t="s">
        <v>69</v>
      </c>
      <c r="C60"/>
      <c r="D60"/>
      <c r="E60"/>
      <c r="F60"/>
      <c r="G60" s="74" t="s">
        <v>90</v>
      </c>
      <c r="H60" t="s">
        <v>86</v>
      </c>
      <c r="I60" s="38" t="s">
        <v>87</v>
      </c>
      <c r="J60"/>
      <c r="K60"/>
      <c r="L60"/>
      <c r="M60"/>
      <c r="N60" s="7">
        <f>N38/1000</f>
        <v>581.26754354781394</v>
      </c>
    </row>
    <row r="61" spans="1:15">
      <c r="A61" s="1" t="s">
        <v>77</v>
      </c>
      <c r="B61" t="s">
        <v>67</v>
      </c>
      <c r="C61"/>
      <c r="D61"/>
      <c r="E61" s="76" t="s">
        <v>89</v>
      </c>
      <c r="F61" s="77" t="str">
        <f>G60</f>
        <v>千Nm3</v>
      </c>
      <c r="G61" s="6">
        <v>2.2185000000000001</v>
      </c>
      <c r="H61" s="1" t="s">
        <v>8</v>
      </c>
      <c r="I61" s="89" t="s">
        <v>57</v>
      </c>
      <c r="J61" s="90"/>
      <c r="K61" s="90"/>
      <c r="L61" s="91"/>
      <c r="M61"/>
      <c r="N61" s="71"/>
    </row>
    <row r="62" spans="1:15">
      <c r="A62" s="1" t="s">
        <v>79</v>
      </c>
      <c r="B62" t="s">
        <v>80</v>
      </c>
      <c r="C62"/>
      <c r="D62"/>
      <c r="E62"/>
      <c r="F62"/>
      <c r="G62" t="s">
        <v>32</v>
      </c>
      <c r="H62"/>
      <c r="I62"/>
      <c r="J62"/>
      <c r="K62"/>
      <c r="L62"/>
      <c r="M62"/>
      <c r="N62" s="7">
        <f>N39</f>
        <v>24.526584000000007</v>
      </c>
    </row>
    <row r="63" spans="1:15">
      <c r="A63" s="1" t="s">
        <v>33</v>
      </c>
      <c r="B63" t="s">
        <v>5</v>
      </c>
      <c r="C63"/>
      <c r="D63"/>
      <c r="E63" t="s">
        <v>34</v>
      </c>
      <c r="F63"/>
      <c r="G63" s="6">
        <v>0.56000000000000005</v>
      </c>
      <c r="H63" s="1" t="s">
        <v>8</v>
      </c>
      <c r="I63" s="89" t="s">
        <v>104</v>
      </c>
      <c r="J63" s="90"/>
      <c r="K63" s="90"/>
      <c r="L63" s="91"/>
      <c r="M63" s="1"/>
      <c r="N63" s="8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</sheetData>
  <mergeCells count="48">
    <mergeCell ref="B5:I5"/>
    <mergeCell ref="A2:A4"/>
    <mergeCell ref="B1:I1"/>
    <mergeCell ref="C2:I2"/>
    <mergeCell ref="C3:E3"/>
    <mergeCell ref="G3:I3"/>
    <mergeCell ref="A18:A22"/>
    <mergeCell ref="B18:C18"/>
    <mergeCell ref="D18:F18"/>
    <mergeCell ref="G18:H18"/>
    <mergeCell ref="B19:C19"/>
    <mergeCell ref="D19:F19"/>
    <mergeCell ref="B20:C20"/>
    <mergeCell ref="I20:J20"/>
    <mergeCell ref="B21:C21"/>
    <mergeCell ref="G21:H21"/>
    <mergeCell ref="I21:J21"/>
    <mergeCell ref="B22:C22"/>
    <mergeCell ref="G22:H22"/>
    <mergeCell ref="I22:M22"/>
    <mergeCell ref="B23:C23"/>
    <mergeCell ref="B24:C24"/>
    <mergeCell ref="F24:G24"/>
    <mergeCell ref="I24:J24"/>
    <mergeCell ref="A30:A34"/>
    <mergeCell ref="B30:C30"/>
    <mergeCell ref="D30:F30"/>
    <mergeCell ref="G30:H30"/>
    <mergeCell ref="I30:J30"/>
    <mergeCell ref="B31:C31"/>
    <mergeCell ref="D31:F31"/>
    <mergeCell ref="B32:C32"/>
    <mergeCell ref="I32:J32"/>
    <mergeCell ref="B33:C33"/>
    <mergeCell ref="G33:H33"/>
    <mergeCell ref="I33:J33"/>
    <mergeCell ref="B34:C34"/>
    <mergeCell ref="G34:H34"/>
    <mergeCell ref="I34:M34"/>
    <mergeCell ref="B35:C35"/>
    <mergeCell ref="B36:C36"/>
    <mergeCell ref="F36:G36"/>
    <mergeCell ref="I36:J36"/>
    <mergeCell ref="B42:I42"/>
    <mergeCell ref="I53:L53"/>
    <mergeCell ref="I55:L55"/>
    <mergeCell ref="I61:L61"/>
    <mergeCell ref="I63:L63"/>
  </mergeCells>
  <phoneticPr fontId="1"/>
  <pageMargins left="0.25" right="0.25" top="0.75" bottom="0.75" header="0.3" footer="0.3"/>
  <pageSetup paperSize="9" scale="88" fitToHeight="0" orientation="landscape" r:id="rId1"/>
  <headerFooter>
    <oddHeader xml:space="preserve">&amp;LH30-32JCM設備補助CO2排出削減量計算（温水給湯ボイラー）
</oddHeader>
    <oddFooter>&amp;C&amp;P/&amp;N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zoomScaleNormal="100" workbookViewId="0">
      <selection activeCell="N39" sqref="N39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9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9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9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9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9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9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9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9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9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9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9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9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9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9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9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9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9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9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9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9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9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9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9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9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9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9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9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9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9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9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9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9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9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9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9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9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9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9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9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9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9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9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9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9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9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9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9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9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9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9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9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9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9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9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9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9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9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9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9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9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9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9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9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9" style="9"/>
  </cols>
  <sheetData>
    <row r="1" spans="1:14">
      <c r="A1" s="10" t="s">
        <v>10</v>
      </c>
      <c r="B1" s="122"/>
      <c r="C1" s="122"/>
      <c r="D1" s="122"/>
      <c r="E1" s="122"/>
      <c r="F1" s="122"/>
      <c r="G1" s="122"/>
      <c r="H1" s="122"/>
      <c r="I1" s="122"/>
      <c r="J1" s="40"/>
      <c r="K1" s="4" t="s">
        <v>7</v>
      </c>
      <c r="L1"/>
      <c r="M1" s="5" t="s">
        <v>9</v>
      </c>
    </row>
    <row r="2" spans="1:14">
      <c r="A2" s="119" t="s">
        <v>11</v>
      </c>
      <c r="B2" s="10" t="s">
        <v>12</v>
      </c>
      <c r="C2" s="122"/>
      <c r="D2" s="123"/>
      <c r="E2" s="123"/>
      <c r="F2" s="123"/>
      <c r="G2" s="123"/>
      <c r="H2" s="123"/>
      <c r="I2" s="123"/>
      <c r="J2" s="41"/>
      <c r="K2" s="17"/>
      <c r="L2" s="17"/>
      <c r="M2" s="17"/>
    </row>
    <row r="3" spans="1:14">
      <c r="A3" s="120"/>
      <c r="B3" s="10" t="s">
        <v>13</v>
      </c>
      <c r="C3" s="124"/>
      <c r="D3" s="125"/>
      <c r="E3" s="126"/>
      <c r="F3" s="11" t="s">
        <v>14</v>
      </c>
      <c r="G3" s="124"/>
      <c r="H3" s="125"/>
      <c r="I3" s="126"/>
      <c r="J3" s="41"/>
      <c r="K3" s="17"/>
      <c r="L3" s="17"/>
      <c r="M3" s="17"/>
    </row>
    <row r="4" spans="1:14">
      <c r="A4" s="121"/>
      <c r="B4" s="10" t="s">
        <v>102</v>
      </c>
      <c r="C4" s="84"/>
      <c r="D4" s="85" t="s">
        <v>103</v>
      </c>
      <c r="E4" s="78"/>
      <c r="F4" s="83"/>
      <c r="G4" s="86"/>
      <c r="H4" s="78"/>
      <c r="I4" s="79"/>
      <c r="J4" s="41"/>
      <c r="K4" s="17"/>
      <c r="L4" s="17"/>
      <c r="M4" s="17"/>
    </row>
    <row r="5" spans="1:14">
      <c r="A5" s="12" t="s">
        <v>35</v>
      </c>
      <c r="B5" s="116"/>
      <c r="C5" s="117"/>
      <c r="D5" s="117"/>
      <c r="E5" s="117"/>
      <c r="F5" s="117"/>
      <c r="G5" s="117"/>
      <c r="H5" s="117"/>
      <c r="I5" s="118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93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>
      <c r="A9" s="44" t="s">
        <v>36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4">
      <c r="A10" s="44" t="s">
        <v>94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4">
      <c r="A11" s="44" t="s">
        <v>95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>
      <c r="A12" s="45" t="s">
        <v>96</v>
      </c>
      <c r="B12" s="27">
        <f>4.19*B11*(B10-B9)*60/1000</f>
        <v>0</v>
      </c>
      <c r="C12" s="27">
        <f t="shared" ref="C12:M12" si="0">4.19*C11*(C10-C9)*60/1000</f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42"/>
    </row>
    <row r="13" spans="1:14">
      <c r="A13" s="44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>
      <c r="A14" s="44" t="s">
        <v>38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3" t="s">
        <v>40</v>
      </c>
    </row>
    <row r="15" spans="1:14">
      <c r="A15" s="45" t="s">
        <v>39</v>
      </c>
      <c r="B15" s="27">
        <f>B12*B13*B14</f>
        <v>0</v>
      </c>
      <c r="C15" s="27">
        <f t="shared" ref="C15:M15" si="1">C12*C13*C14</f>
        <v>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8">
        <f>SUM(B15:M15)</f>
        <v>0</v>
      </c>
    </row>
    <row r="16" spans="1:14" ht="6" customHeight="1">
      <c r="A16" s="29"/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</row>
    <row r="17" spans="1:15" ht="14.25">
      <c r="A17" s="32" t="s">
        <v>60</v>
      </c>
      <c r="B17" s="19"/>
      <c r="C17" s="20"/>
      <c r="D17" s="20"/>
      <c r="E17" s="20"/>
      <c r="F17" s="20"/>
      <c r="G17" s="63"/>
      <c r="H17" s="63"/>
      <c r="I17" s="63"/>
      <c r="J17" s="16"/>
      <c r="K17" s="16"/>
      <c r="L17" s="16"/>
      <c r="M17" s="16"/>
    </row>
    <row r="18" spans="1:15">
      <c r="A18" s="102" t="s">
        <v>41</v>
      </c>
      <c r="B18" s="106" t="s">
        <v>42</v>
      </c>
      <c r="C18" s="91"/>
      <c r="D18" s="107"/>
      <c r="E18" s="90"/>
      <c r="F18" s="91"/>
      <c r="G18" s="108"/>
      <c r="H18" s="109"/>
      <c r="I18" s="80"/>
      <c r="J18" s="81"/>
      <c r="K18" s="46"/>
      <c r="L18" s="46"/>
      <c r="M18" s="46"/>
      <c r="N18" s="46"/>
    </row>
    <row r="19" spans="1:15">
      <c r="A19" s="103"/>
      <c r="B19" s="112" t="s">
        <v>46</v>
      </c>
      <c r="C19" s="113"/>
      <c r="D19" s="107"/>
      <c r="E19" s="90"/>
      <c r="F19" s="91"/>
      <c r="G19" s="64"/>
      <c r="H19" s="65"/>
      <c r="I19" s="66"/>
      <c r="J19" s="67"/>
      <c r="K19" s="46"/>
      <c r="L19" s="46"/>
      <c r="M19" s="46"/>
      <c r="N19" s="46"/>
    </row>
    <row r="20" spans="1:15">
      <c r="A20" s="104"/>
      <c r="B20" s="106" t="s">
        <v>99</v>
      </c>
      <c r="C20" s="91"/>
      <c r="D20" s="22"/>
      <c r="E20" s="47" t="s">
        <v>100</v>
      </c>
      <c r="F20" s="47"/>
      <c r="G20" s="69" t="s">
        <v>49</v>
      </c>
      <c r="H20" s="70"/>
      <c r="I20" s="94"/>
      <c r="J20" s="91"/>
    </row>
    <row r="21" spans="1:15">
      <c r="A21" s="104"/>
      <c r="B21" s="106" t="s">
        <v>43</v>
      </c>
      <c r="C21" s="91"/>
      <c r="D21" s="22"/>
      <c r="E21" s="48" t="s">
        <v>44</v>
      </c>
      <c r="F21" s="48"/>
      <c r="G21" s="92" t="s">
        <v>50</v>
      </c>
      <c r="H21" s="93"/>
      <c r="I21" s="114"/>
      <c r="J21" s="115"/>
      <c r="K21" s="82"/>
      <c r="L21" s="54" t="s">
        <v>53</v>
      </c>
    </row>
    <row r="22" spans="1:15">
      <c r="A22" s="105"/>
      <c r="B22" s="92" t="s">
        <v>47</v>
      </c>
      <c r="C22" s="93"/>
      <c r="D22" s="62"/>
      <c r="E22" s="9" t="s">
        <v>48</v>
      </c>
      <c r="G22" s="92" t="s">
        <v>56</v>
      </c>
      <c r="H22" s="93"/>
      <c r="I22" s="94"/>
      <c r="J22" s="95"/>
      <c r="K22" s="96"/>
      <c r="L22" s="96"/>
      <c r="M22" s="93"/>
    </row>
    <row r="23" spans="1:15">
      <c r="A23" s="57"/>
      <c r="B23" s="92" t="s">
        <v>58</v>
      </c>
      <c r="C23" s="93"/>
      <c r="D23" s="50"/>
      <c r="E23" s="33"/>
      <c r="F23" s="49"/>
      <c r="G23" s="58"/>
      <c r="H23" s="59"/>
      <c r="I23" s="60"/>
      <c r="J23" s="61"/>
    </row>
    <row r="24" spans="1:15" ht="6.6" customHeight="1">
      <c r="A24" s="34"/>
      <c r="B24" s="97"/>
      <c r="C24" s="98"/>
      <c r="D24" s="51"/>
      <c r="E24" s="34"/>
      <c r="F24" s="99"/>
      <c r="G24" s="100"/>
      <c r="H24" s="52"/>
      <c r="I24" s="99"/>
      <c r="J24" s="101"/>
      <c r="K24" s="35"/>
      <c r="L24" s="25"/>
      <c r="M24" s="25"/>
    </row>
    <row r="25" spans="1:15">
      <c r="A25" s="25"/>
      <c r="B25" s="21" t="s">
        <v>15</v>
      </c>
      <c r="C25" s="21" t="s">
        <v>16</v>
      </c>
      <c r="D25" s="21" t="s">
        <v>17</v>
      </c>
      <c r="E25" s="21" t="s">
        <v>18</v>
      </c>
      <c r="F25" s="21" t="s">
        <v>19</v>
      </c>
      <c r="G25" s="21" t="s">
        <v>20</v>
      </c>
      <c r="H25" s="21" t="s">
        <v>21</v>
      </c>
      <c r="I25" s="21" t="s">
        <v>22</v>
      </c>
      <c r="J25" s="21" t="s">
        <v>23</v>
      </c>
      <c r="K25" s="21" t="s">
        <v>24</v>
      </c>
      <c r="L25" s="21" t="s">
        <v>25</v>
      </c>
      <c r="M25" s="21" t="s">
        <v>26</v>
      </c>
      <c r="N25" s="36" t="s">
        <v>27</v>
      </c>
    </row>
    <row r="26" spans="1:15" ht="19.899999999999999" customHeight="1">
      <c r="A26" s="26" t="s">
        <v>55</v>
      </c>
      <c r="B26" s="27" t="e">
        <f>B15/(D21/100*I21/1000)</f>
        <v>#DIV/0!</v>
      </c>
      <c r="C26" s="27" t="e">
        <f>C15/(D21/100*I21/1000)</f>
        <v>#DIV/0!</v>
      </c>
      <c r="D26" s="27" t="e">
        <f>D15/(D21/100*I21/1000)</f>
        <v>#DIV/0!</v>
      </c>
      <c r="E26" s="27" t="e">
        <f>E15/(D21/100*I21/1000)</f>
        <v>#DIV/0!</v>
      </c>
      <c r="F26" s="27" t="e">
        <f>F15/(D21/100*I21/1000)</f>
        <v>#DIV/0!</v>
      </c>
      <c r="G26" s="27" t="e">
        <f>G15/(D21/100*I21/1000)</f>
        <v>#DIV/0!</v>
      </c>
      <c r="H26" s="27" t="e">
        <f>H15/(D21/100*I21/1000)</f>
        <v>#DIV/0!</v>
      </c>
      <c r="I26" s="27" t="e">
        <f>I15/(D21/100*I21/1000)</f>
        <v>#DIV/0!</v>
      </c>
      <c r="J26" s="27" t="e">
        <f>J15/(D21/100*I21/1000)</f>
        <v>#DIV/0!</v>
      </c>
      <c r="K26" s="27" t="e">
        <f>K15/(D21/100*I21/1000)</f>
        <v>#DIV/0!</v>
      </c>
      <c r="L26" s="27" t="e">
        <f>L15/(D21/100*I21/1000)</f>
        <v>#DIV/0!</v>
      </c>
      <c r="M26" s="27" t="e">
        <f>M15/(D21/100*I21/1000)</f>
        <v>#DIV/0!</v>
      </c>
      <c r="N26" s="28" t="e">
        <f>SUM(B26:M26)</f>
        <v>#DIV/0!</v>
      </c>
      <c r="O26" s="53"/>
    </row>
    <row r="27" spans="1:15" ht="24" customHeight="1">
      <c r="A27" s="26" t="s">
        <v>54</v>
      </c>
      <c r="B27" s="55" t="e">
        <f>(B12/(D20*D23))*D22*D23*B13*B14/1000</f>
        <v>#DIV/0!</v>
      </c>
      <c r="C27" s="55" t="e">
        <f>(C12/(D20*D23))*D22*D23*C13*C14/1000</f>
        <v>#DIV/0!</v>
      </c>
      <c r="D27" s="55" t="e">
        <f>(D12/(D20*D23))*D22*D23*D13*D14/1000</f>
        <v>#DIV/0!</v>
      </c>
      <c r="E27" s="55" t="e">
        <f>(E12/(D20*D23))*D22*D23*E13*E14/1000</f>
        <v>#DIV/0!</v>
      </c>
      <c r="F27" s="55" t="e">
        <f>(F12/(D20*D23))*D22*D23*F13*F14/1000</f>
        <v>#DIV/0!</v>
      </c>
      <c r="G27" s="55" t="e">
        <f>(G12/(D20*D23))*D22*D23*G13*G14/1000</f>
        <v>#DIV/0!</v>
      </c>
      <c r="H27" s="55" t="e">
        <f>(H12/(D20*D23))*D22*D23*D13*D14/1000</f>
        <v>#DIV/0!</v>
      </c>
      <c r="I27" s="55" t="e">
        <f>(I12/(D20*D23))*D22*D23*I13*I14/1000</f>
        <v>#DIV/0!</v>
      </c>
      <c r="J27" s="55" t="e">
        <f>(J12/(D20*D23))*D22*D23*J13*J14/1000</f>
        <v>#DIV/0!</v>
      </c>
      <c r="K27" s="55" t="e">
        <f>(K12/(D20*D23))*D22*D23*K13*K14/1000</f>
        <v>#DIV/0!</v>
      </c>
      <c r="L27" s="55" t="e">
        <f>(L12/(D20*D23))*D22*D23*L13*L14/1000</f>
        <v>#DIV/0!</v>
      </c>
      <c r="M27" s="55" t="e">
        <f>(M12/(D20*D23))*D22*D23*M13*M14/1000</f>
        <v>#DIV/0!</v>
      </c>
      <c r="N27" s="56" t="e">
        <f>SUM(B27:M27)</f>
        <v>#DIV/0!</v>
      </c>
      <c r="O27" s="9" t="s">
        <v>84</v>
      </c>
    </row>
    <row r="28" spans="1:15" ht="14.25" customHeight="1">
      <c r="A28" s="29"/>
      <c r="B28" s="9" t="s">
        <v>98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7"/>
    </row>
    <row r="29" spans="1:15" ht="15.6" customHeight="1">
      <c r="A29" s="68" t="s">
        <v>61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5" ht="15.6" customHeight="1">
      <c r="A30" s="102" t="s">
        <v>62</v>
      </c>
      <c r="B30" s="106" t="s">
        <v>42</v>
      </c>
      <c r="C30" s="91"/>
      <c r="D30" s="107"/>
      <c r="E30" s="90"/>
      <c r="F30" s="91"/>
      <c r="G30" s="108"/>
      <c r="H30" s="109"/>
      <c r="I30" s="110"/>
      <c r="J30" s="111"/>
      <c r="K30" s="46"/>
      <c r="L30" s="46"/>
      <c r="M30" s="46"/>
      <c r="N30" s="46"/>
    </row>
    <row r="31" spans="1:15" ht="15.6" customHeight="1">
      <c r="A31" s="103"/>
      <c r="B31" s="112" t="s">
        <v>46</v>
      </c>
      <c r="C31" s="113"/>
      <c r="D31" s="107"/>
      <c r="E31" s="90"/>
      <c r="F31" s="91"/>
      <c r="G31" s="64"/>
      <c r="H31" s="65"/>
      <c r="I31" s="66"/>
      <c r="J31" s="67"/>
      <c r="K31" s="46"/>
      <c r="L31" s="46"/>
      <c r="M31" s="46"/>
      <c r="N31" s="46"/>
    </row>
    <row r="32" spans="1:15" ht="15.6" customHeight="1">
      <c r="A32" s="104"/>
      <c r="B32" s="106" t="s">
        <v>99</v>
      </c>
      <c r="C32" s="91"/>
      <c r="D32" s="22"/>
      <c r="E32" s="47" t="s">
        <v>100</v>
      </c>
      <c r="F32" s="47"/>
      <c r="G32" s="69" t="s">
        <v>49</v>
      </c>
      <c r="H32" s="70"/>
      <c r="I32" s="94"/>
      <c r="J32" s="91"/>
    </row>
    <row r="33" spans="1:15" ht="15.6" customHeight="1">
      <c r="A33" s="104"/>
      <c r="B33" s="106" t="s">
        <v>43</v>
      </c>
      <c r="C33" s="91"/>
      <c r="D33" s="22"/>
      <c r="E33" s="48" t="s">
        <v>44</v>
      </c>
      <c r="F33" s="48"/>
      <c r="G33" s="92" t="s">
        <v>50</v>
      </c>
      <c r="H33" s="93"/>
      <c r="I33" s="114"/>
      <c r="J33" s="115"/>
      <c r="K33" s="82"/>
      <c r="L33" s="54" t="s">
        <v>53</v>
      </c>
    </row>
    <row r="34" spans="1:15" ht="15.6" customHeight="1">
      <c r="A34" s="105"/>
      <c r="B34" s="92" t="s">
        <v>47</v>
      </c>
      <c r="C34" s="93"/>
      <c r="D34" s="62"/>
      <c r="E34" s="9" t="s">
        <v>48</v>
      </c>
      <c r="G34" s="92" t="s">
        <v>56</v>
      </c>
      <c r="H34" s="93"/>
      <c r="I34" s="94"/>
      <c r="J34" s="95"/>
      <c r="K34" s="96"/>
      <c r="L34" s="96"/>
      <c r="M34" s="93"/>
    </row>
    <row r="35" spans="1:15" ht="15.6" customHeight="1">
      <c r="A35" s="57"/>
      <c r="B35" s="92" t="s">
        <v>58</v>
      </c>
      <c r="C35" s="93"/>
      <c r="D35" s="50"/>
      <c r="E35" s="33"/>
      <c r="F35" s="49"/>
      <c r="G35" s="58"/>
      <c r="H35" s="59"/>
      <c r="I35" s="60"/>
      <c r="J35" s="61"/>
    </row>
    <row r="36" spans="1:15" ht="9" customHeight="1">
      <c r="A36" s="34"/>
      <c r="B36" s="97"/>
      <c r="C36" s="98"/>
      <c r="D36" s="51"/>
      <c r="E36" s="34"/>
      <c r="F36" s="99"/>
      <c r="G36" s="100"/>
      <c r="H36" s="52"/>
      <c r="I36" s="99"/>
      <c r="J36" s="101"/>
      <c r="K36" s="35"/>
      <c r="L36" s="25"/>
      <c r="M36" s="25"/>
    </row>
    <row r="37" spans="1:15" ht="15.6" customHeight="1">
      <c r="A37" s="25"/>
      <c r="B37" s="21" t="s">
        <v>15</v>
      </c>
      <c r="C37" s="21" t="s">
        <v>16</v>
      </c>
      <c r="D37" s="21" t="s">
        <v>17</v>
      </c>
      <c r="E37" s="21" t="s">
        <v>18</v>
      </c>
      <c r="F37" s="21" t="s">
        <v>19</v>
      </c>
      <c r="G37" s="21" t="s">
        <v>20</v>
      </c>
      <c r="H37" s="21" t="s">
        <v>21</v>
      </c>
      <c r="I37" s="21" t="s">
        <v>22</v>
      </c>
      <c r="J37" s="21" t="s">
        <v>23</v>
      </c>
      <c r="K37" s="21" t="s">
        <v>24</v>
      </c>
      <c r="L37" s="21" t="s">
        <v>25</v>
      </c>
      <c r="M37" s="21" t="s">
        <v>26</v>
      </c>
      <c r="N37" s="36" t="s">
        <v>27</v>
      </c>
    </row>
    <row r="38" spans="1:15" ht="15.6" customHeight="1">
      <c r="A38" s="26" t="s">
        <v>55</v>
      </c>
      <c r="B38" s="27" t="e">
        <f>B15/(D33/100*I33/1000)</f>
        <v>#DIV/0!</v>
      </c>
      <c r="C38" s="27" t="e">
        <f>C15/(D33/100*I33/1000)</f>
        <v>#DIV/0!</v>
      </c>
      <c r="D38" s="27" t="e">
        <f>D15/(D33/100*I33/1000)</f>
        <v>#DIV/0!</v>
      </c>
      <c r="E38" s="27" t="e">
        <f>E15/(D33/100*I33/1000)</f>
        <v>#DIV/0!</v>
      </c>
      <c r="F38" s="27" t="e">
        <f>F15/(D33/100*I33/1000)</f>
        <v>#DIV/0!</v>
      </c>
      <c r="G38" s="27" t="e">
        <f>G15/(D33/100*I33/1000)</f>
        <v>#DIV/0!</v>
      </c>
      <c r="H38" s="27" t="e">
        <f>H15/(D33/100*I33/1000)</f>
        <v>#DIV/0!</v>
      </c>
      <c r="I38" s="27" t="e">
        <f>I15/(D33/100*I33/1000)</f>
        <v>#DIV/0!</v>
      </c>
      <c r="J38" s="27" t="e">
        <f>J15/(D33/100*I33/1000)</f>
        <v>#DIV/0!</v>
      </c>
      <c r="K38" s="27" t="e">
        <f>K15/(D33/100*I33/1000)</f>
        <v>#DIV/0!</v>
      </c>
      <c r="L38" s="27" t="e">
        <f>L15/(D33/100*I33/1000)</f>
        <v>#DIV/0!</v>
      </c>
      <c r="M38" s="27" t="e">
        <f>M15/(D33/100*I33/1000)</f>
        <v>#DIV/0!</v>
      </c>
      <c r="N38" s="28" t="e">
        <f>SUM(B38:M38)</f>
        <v>#DIV/0!</v>
      </c>
      <c r="O38" s="53"/>
    </row>
    <row r="39" spans="1:15" ht="24">
      <c r="A39" s="26" t="s">
        <v>54</v>
      </c>
      <c r="B39" s="55" t="e">
        <f>(B12/(D32*D35))*D34*D35*B13*B14/1000</f>
        <v>#DIV/0!</v>
      </c>
      <c r="C39" s="55" t="e">
        <f>(C12/(D32*D35))*D34*D35*C13*C14/1000</f>
        <v>#DIV/0!</v>
      </c>
      <c r="D39" s="55" t="e">
        <f>(D12/(D32*D35))*D34*D35*D13*D14/1000</f>
        <v>#DIV/0!</v>
      </c>
      <c r="E39" s="55" t="e">
        <f>(E12/(D32*D35))*D34*D35*E13*E14/1000</f>
        <v>#DIV/0!</v>
      </c>
      <c r="F39" s="55" t="e">
        <f>(F12/(D32*D35))*D34*D35*F13*F14/1000</f>
        <v>#DIV/0!</v>
      </c>
      <c r="G39" s="55" t="e">
        <f>(G12/(D32*D35))*D34*D35*G13*G14/1000</f>
        <v>#DIV/0!</v>
      </c>
      <c r="H39" s="55" t="e">
        <f>(H12/(D32*D35))*D34*D35*H13*H14/1000</f>
        <v>#DIV/0!</v>
      </c>
      <c r="I39" s="55" t="e">
        <f>(I12/(D32*D35))*D34*D35*I13*I14/1000</f>
        <v>#DIV/0!</v>
      </c>
      <c r="J39" s="55" t="e">
        <f>(J12/(D32*D35))*D34*D35*D13*J14/1000</f>
        <v>#DIV/0!</v>
      </c>
      <c r="K39" s="55" t="e">
        <f>(K12/(D32*D35))*D34*D35*K13*K14/1000</f>
        <v>#DIV/0!</v>
      </c>
      <c r="L39" s="55" t="e">
        <f>(L12/(D32*D35))*D34*D35*L13*L14/1000</f>
        <v>#DIV/0!</v>
      </c>
      <c r="M39" s="55" t="e">
        <f>(M12/(D32*D35))*D34*D35*M13*M14/1000</f>
        <v>#DIV/0!</v>
      </c>
      <c r="N39" s="56" t="e">
        <f>SUM(B39:M39)</f>
        <v>#DIV/0!</v>
      </c>
      <c r="O39" s="9" t="s">
        <v>85</v>
      </c>
    </row>
    <row r="40" spans="1:15">
      <c r="B40" s="9" t="s">
        <v>98</v>
      </c>
    </row>
    <row r="42" spans="1:15" ht="25.15" customHeight="1">
      <c r="A42" s="10" t="s">
        <v>10</v>
      </c>
      <c r="B42" s="88">
        <f>B1</f>
        <v>0</v>
      </c>
      <c r="C42" s="88"/>
      <c r="D42" s="88"/>
      <c r="E42" s="88"/>
      <c r="F42" s="88"/>
      <c r="G42" s="88"/>
      <c r="H42" s="88"/>
      <c r="I42" s="88"/>
      <c r="J42"/>
      <c r="K42"/>
      <c r="L42"/>
      <c r="M42"/>
      <c r="N42"/>
      <c r="O42"/>
    </row>
    <row r="43" spans="1:15" ht="14.25">
      <c r="A43" s="2" t="s">
        <v>101</v>
      </c>
      <c r="B43"/>
      <c r="C43"/>
      <c r="D43"/>
      <c r="E43"/>
      <c r="F43"/>
      <c r="G43"/>
      <c r="H43"/>
      <c r="I43" s="38"/>
      <c r="J43" s="38"/>
      <c r="K43" s="38"/>
      <c r="L43"/>
      <c r="M43"/>
      <c r="N43"/>
      <c r="O43"/>
    </row>
    <row r="44" spans="1:15">
      <c r="A44" s="1" t="s">
        <v>28</v>
      </c>
      <c r="B44" t="s">
        <v>0</v>
      </c>
      <c r="C44"/>
      <c r="D44"/>
      <c r="E44" t="s">
        <v>1</v>
      </c>
      <c r="F44"/>
      <c r="G44"/>
      <c r="H44"/>
      <c r="I44"/>
      <c r="J44"/>
      <c r="K44"/>
      <c r="L44"/>
      <c r="M44"/>
      <c r="N44" s="39" t="e">
        <f>N51-N59</f>
        <v>#DIV/0!</v>
      </c>
    </row>
    <row r="45" spans="1:15">
      <c r="A45" s="1"/>
      <c r="B45" t="s">
        <v>29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>
      <c r="A46" s="1" t="s">
        <v>30</v>
      </c>
      <c r="B46" t="s">
        <v>2</v>
      </c>
      <c r="C46"/>
      <c r="D46"/>
      <c r="E46" t="s">
        <v>1</v>
      </c>
      <c r="F46"/>
      <c r="G46"/>
      <c r="H46"/>
      <c r="I46"/>
      <c r="J46"/>
      <c r="K46"/>
      <c r="L46"/>
      <c r="M46"/>
      <c r="N46"/>
    </row>
    <row r="47" spans="1:15">
      <c r="A47" s="1" t="s">
        <v>31</v>
      </c>
      <c r="B47" t="s">
        <v>3</v>
      </c>
      <c r="C47"/>
      <c r="D47"/>
      <c r="E47" t="s">
        <v>1</v>
      </c>
      <c r="F47"/>
      <c r="G47"/>
      <c r="H47"/>
      <c r="I47"/>
      <c r="J47"/>
      <c r="K47"/>
      <c r="L47"/>
      <c r="M47"/>
      <c r="N47"/>
    </row>
    <row r="48" spans="1: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5">
      <c r="A49" s="1"/>
      <c r="B49" s="38"/>
      <c r="C49" s="38"/>
      <c r="D49" s="38"/>
      <c r="E49" s="38"/>
      <c r="F49" s="38"/>
      <c r="G49" s="38"/>
      <c r="H49" s="38"/>
      <c r="I49" s="38"/>
      <c r="J49"/>
      <c r="K49"/>
      <c r="L49"/>
      <c r="M49"/>
      <c r="N49"/>
    </row>
    <row r="50" spans="1:15">
      <c r="A50" t="s">
        <v>4</v>
      </c>
      <c r="B50"/>
      <c r="C50" s="75" t="s">
        <v>88</v>
      </c>
      <c r="D50" s="75"/>
      <c r="E50" s="75"/>
      <c r="F50" s="75"/>
      <c r="G50" s="87"/>
      <c r="H50" s="75" t="s">
        <v>74</v>
      </c>
      <c r="I50" s="75"/>
      <c r="J50" s="75" t="s">
        <v>75</v>
      </c>
      <c r="K50" s="75"/>
      <c r="L50"/>
      <c r="M50"/>
      <c r="N50"/>
    </row>
    <row r="51" spans="1:15">
      <c r="A51"/>
      <c r="B51" t="s">
        <v>72</v>
      </c>
      <c r="C51"/>
      <c r="D51"/>
      <c r="E51" t="s">
        <v>1</v>
      </c>
      <c r="F51"/>
      <c r="G51"/>
      <c r="H51"/>
      <c r="I51"/>
      <c r="J51"/>
      <c r="K51"/>
      <c r="L51"/>
      <c r="M51"/>
      <c r="N51" s="39" t="e">
        <f>N52*G53+N54*G55</f>
        <v>#DIV/0!</v>
      </c>
    </row>
    <row r="52" spans="1:15">
      <c r="A52" s="1" t="s">
        <v>71</v>
      </c>
      <c r="B52" t="s">
        <v>66</v>
      </c>
      <c r="C52"/>
      <c r="D52"/>
      <c r="E52"/>
      <c r="F52"/>
      <c r="G52" s="74"/>
      <c r="H52" t="s">
        <v>86</v>
      </c>
      <c r="I52" s="38" t="s">
        <v>87</v>
      </c>
      <c r="J52"/>
      <c r="K52"/>
      <c r="L52"/>
      <c r="M52"/>
      <c r="N52" s="7" t="e">
        <f>N26/1000</f>
        <v>#DIV/0!</v>
      </c>
    </row>
    <row r="53" spans="1:15">
      <c r="A53" s="1" t="s">
        <v>70</v>
      </c>
      <c r="B53" t="s">
        <v>67</v>
      </c>
      <c r="C53"/>
      <c r="D53"/>
      <c r="E53" s="76" t="s">
        <v>89</v>
      </c>
      <c r="F53" s="77">
        <f>G52</f>
        <v>0</v>
      </c>
      <c r="G53" s="6"/>
      <c r="H53" s="1" t="s">
        <v>8</v>
      </c>
      <c r="I53" s="89"/>
      <c r="J53" s="90"/>
      <c r="K53" s="90"/>
      <c r="L53" s="91"/>
      <c r="M53"/>
      <c r="N53" s="71"/>
    </row>
    <row r="54" spans="1:15">
      <c r="A54" s="1" t="s">
        <v>73</v>
      </c>
      <c r="B54" t="s">
        <v>68</v>
      </c>
      <c r="C54"/>
      <c r="D54"/>
      <c r="E54"/>
      <c r="F54"/>
      <c r="G54" t="s">
        <v>32</v>
      </c>
      <c r="H54"/>
      <c r="I54"/>
      <c r="J54"/>
      <c r="K54"/>
      <c r="L54"/>
      <c r="M54"/>
      <c r="N54" s="7" t="e">
        <f>N27</f>
        <v>#DIV/0!</v>
      </c>
    </row>
    <row r="55" spans="1:15">
      <c r="A55" s="1" t="s">
        <v>33</v>
      </c>
      <c r="B55" t="s">
        <v>5</v>
      </c>
      <c r="C55"/>
      <c r="D55"/>
      <c r="E55" t="s">
        <v>34</v>
      </c>
      <c r="F55"/>
      <c r="G55" s="6"/>
      <c r="H55" s="1" t="s">
        <v>8</v>
      </c>
      <c r="I55" s="89"/>
      <c r="J55" s="90"/>
      <c r="K55" s="90"/>
      <c r="L55" s="91"/>
      <c r="M55" s="1"/>
      <c r="N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>
      <c r="A58" t="s">
        <v>6</v>
      </c>
      <c r="B58"/>
      <c r="C58" s="75" t="s">
        <v>88</v>
      </c>
      <c r="D58" s="75"/>
      <c r="E58" s="75"/>
      <c r="F58" s="75"/>
      <c r="G58" s="87"/>
      <c r="H58" s="75" t="s">
        <v>74</v>
      </c>
      <c r="I58" s="75"/>
      <c r="J58" s="75" t="s">
        <v>75</v>
      </c>
      <c r="K58" s="75"/>
      <c r="L58"/>
      <c r="M58"/>
      <c r="N58"/>
    </row>
    <row r="59" spans="1:15">
      <c r="A59"/>
      <c r="B59" t="s">
        <v>78</v>
      </c>
      <c r="C59"/>
      <c r="D59"/>
      <c r="E59" t="s">
        <v>1</v>
      </c>
      <c r="F59"/>
      <c r="G59"/>
      <c r="H59"/>
      <c r="I59"/>
      <c r="J59"/>
      <c r="K59"/>
      <c r="L59"/>
      <c r="M59"/>
      <c r="N59" s="39" t="e">
        <f>N60*G61+N62*G63</f>
        <v>#DIV/0!</v>
      </c>
    </row>
    <row r="60" spans="1:15">
      <c r="A60" s="1" t="s">
        <v>76</v>
      </c>
      <c r="B60" t="s">
        <v>69</v>
      </c>
      <c r="C60"/>
      <c r="D60"/>
      <c r="E60"/>
      <c r="F60"/>
      <c r="G60" s="74"/>
      <c r="H60" t="s">
        <v>86</v>
      </c>
      <c r="I60" s="38" t="s">
        <v>87</v>
      </c>
      <c r="J60"/>
      <c r="K60"/>
      <c r="L60"/>
      <c r="M60"/>
      <c r="N60" s="7" t="e">
        <f>N38/1000</f>
        <v>#DIV/0!</v>
      </c>
    </row>
    <row r="61" spans="1:15">
      <c r="A61" s="1" t="s">
        <v>77</v>
      </c>
      <c r="B61" t="s">
        <v>67</v>
      </c>
      <c r="C61"/>
      <c r="D61"/>
      <c r="E61" s="76" t="s">
        <v>89</v>
      </c>
      <c r="F61" s="77">
        <f>G60</f>
        <v>0</v>
      </c>
      <c r="G61" s="6"/>
      <c r="H61" s="1" t="s">
        <v>8</v>
      </c>
      <c r="I61" s="89"/>
      <c r="J61" s="90"/>
      <c r="K61" s="90"/>
      <c r="L61" s="91"/>
      <c r="M61"/>
      <c r="N61" s="71"/>
    </row>
    <row r="62" spans="1:15">
      <c r="A62" s="1" t="s">
        <v>79</v>
      </c>
      <c r="B62" t="s">
        <v>80</v>
      </c>
      <c r="C62"/>
      <c r="D62"/>
      <c r="E62"/>
      <c r="F62"/>
      <c r="G62" t="s">
        <v>32</v>
      </c>
      <c r="H62"/>
      <c r="I62"/>
      <c r="J62"/>
      <c r="K62"/>
      <c r="L62"/>
      <c r="M62"/>
      <c r="N62" s="7" t="e">
        <f>N39</f>
        <v>#DIV/0!</v>
      </c>
    </row>
    <row r="63" spans="1:15">
      <c r="A63" s="1" t="s">
        <v>33</v>
      </c>
      <c r="B63" t="s">
        <v>5</v>
      </c>
      <c r="C63"/>
      <c r="D63"/>
      <c r="E63" t="s">
        <v>34</v>
      </c>
      <c r="F63"/>
      <c r="G63" s="6"/>
      <c r="H63" s="1" t="s">
        <v>8</v>
      </c>
      <c r="I63" s="89"/>
      <c r="J63" s="90"/>
      <c r="K63" s="90"/>
      <c r="L63" s="91"/>
      <c r="M63" s="1"/>
      <c r="N63" s="8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</sheetData>
  <mergeCells count="48">
    <mergeCell ref="I55:L55"/>
    <mergeCell ref="I61:L61"/>
    <mergeCell ref="I63:L63"/>
    <mergeCell ref="B35:C35"/>
    <mergeCell ref="B36:C36"/>
    <mergeCell ref="F36:G36"/>
    <mergeCell ref="I36:J36"/>
    <mergeCell ref="B42:I42"/>
    <mergeCell ref="I53:L53"/>
    <mergeCell ref="B24:C24"/>
    <mergeCell ref="F24:G24"/>
    <mergeCell ref="I24:J24"/>
    <mergeCell ref="B32:C32"/>
    <mergeCell ref="I32:J32"/>
    <mergeCell ref="A30:A34"/>
    <mergeCell ref="B30:C30"/>
    <mergeCell ref="D30:F30"/>
    <mergeCell ref="G30:H30"/>
    <mergeCell ref="I30:J30"/>
    <mergeCell ref="B31:C31"/>
    <mergeCell ref="D31:F31"/>
    <mergeCell ref="B34:C34"/>
    <mergeCell ref="G34:H34"/>
    <mergeCell ref="I34:M34"/>
    <mergeCell ref="B33:C33"/>
    <mergeCell ref="G33:H33"/>
    <mergeCell ref="I33:J33"/>
    <mergeCell ref="A18:A22"/>
    <mergeCell ref="B18:C18"/>
    <mergeCell ref="D18:F18"/>
    <mergeCell ref="G18:H18"/>
    <mergeCell ref="B21:C21"/>
    <mergeCell ref="G21:H21"/>
    <mergeCell ref="B22:C22"/>
    <mergeCell ref="G22:H22"/>
    <mergeCell ref="B19:C19"/>
    <mergeCell ref="D19:F19"/>
    <mergeCell ref="B20:C20"/>
    <mergeCell ref="I20:J20"/>
    <mergeCell ref="B23:C23"/>
    <mergeCell ref="I21:J21"/>
    <mergeCell ref="I22:M22"/>
    <mergeCell ref="B5:I5"/>
    <mergeCell ref="B1:I1"/>
    <mergeCell ref="C2:I2"/>
    <mergeCell ref="C3:E3"/>
    <mergeCell ref="G3:I3"/>
    <mergeCell ref="A2:A4"/>
  </mergeCells>
  <phoneticPr fontId="1"/>
  <pageMargins left="0.25" right="0.25" top="0.75" bottom="0.75" header="0.3" footer="0.3"/>
  <pageSetup paperSize="9" scale="88" fitToHeight="0" orientation="landscape" r:id="rId1"/>
  <headerFooter>
    <oddHeader>&amp;LH30-32JCM設備補助CO2排出削減量計算（温水給湯ボイラー）</oddHeader>
    <oddFooter>&amp;C&amp;P/&amp;N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BEC66-72B4-45E3-BF86-69149BC65A37}"/>
</file>

<file path=customXml/itemProps2.xml><?xml version="1.0" encoding="utf-8"?>
<ds:datastoreItem xmlns:ds="http://schemas.openxmlformats.org/officeDocument/2006/customXml" ds:itemID="{B6EA896D-83BE-4773-9226-D956C5706511}"/>
</file>

<file path=customXml/itemProps3.xml><?xml version="1.0" encoding="utf-8"?>
<ds:datastoreItem xmlns:ds="http://schemas.openxmlformats.org/officeDocument/2006/customXml" ds:itemID="{A156A0C0-9811-44AE-915A-9E25D04EF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温水ボイラーCO2＆負荷 記入例 </vt:lpstr>
      <vt:lpstr>温水ボイラーCO2＆負荷 記入用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</dc:creator>
  <cp:lastModifiedBy>Suga</cp:lastModifiedBy>
  <cp:lastPrinted>2018-03-23T04:10:38Z</cp:lastPrinted>
  <dcterms:created xsi:type="dcterms:W3CDTF">2014-05-19T08:27:13Z</dcterms:created>
  <dcterms:modified xsi:type="dcterms:W3CDTF">2018-03-27T02:09:59Z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