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O2削減量計算シート\201608_CO2排出削減量計算\"/>
    </mc:Choice>
  </mc:AlternateContent>
  <bookViews>
    <workbookView xWindow="480" yWindow="90" windowWidth="16290" windowHeight="7290"/>
  </bookViews>
  <sheets>
    <sheet name="廃熱利用吸収式冷凍機" sheetId="8" r:id="rId1"/>
  </sheets>
  <calcPr calcId="152511"/>
</workbook>
</file>

<file path=xl/calcChain.xml><?xml version="1.0" encoding="utf-8"?>
<calcChain xmlns="http://schemas.openxmlformats.org/spreadsheetml/2006/main">
  <c r="N36" i="8" l="1"/>
  <c r="O28" i="8" s="1"/>
  <c r="O15" i="8" l="1"/>
  <c r="O22" i="8" s="1"/>
  <c r="O21" i="8" s="1"/>
  <c r="O7" i="8" l="1"/>
</calcChain>
</file>

<file path=xl/sharedStrings.xml><?xml version="1.0" encoding="utf-8"?>
<sst xmlns="http://schemas.openxmlformats.org/spreadsheetml/2006/main" count="64" uniqueCount="54">
  <si>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</si>
  <si>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</si>
  <si>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</si>
  <si>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</si>
  <si>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</si>
  <si>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</si>
  <si>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</si>
  <si>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</si>
  <si>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</si>
  <si>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ton-CO2/MWｈ</t>
    <phoneticPr fontId="1"/>
  </si>
  <si>
    <t>●プロジェクトＣＯ２排出量の計算</t>
    <rPh sb="10" eb="12">
      <t>ハイシュツ</t>
    </rPh>
    <rPh sb="12" eb="13">
      <t>リョウ</t>
    </rPh>
    <rPh sb="14" eb="16">
      <t>ケイサン</t>
    </rPh>
    <phoneticPr fontId="1"/>
  </si>
  <si>
    <t>黄色セルに記入</t>
    <rPh sb="0" eb="2">
      <t>キイロ</t>
    </rPh>
    <rPh sb="5" eb="7">
      <t>キニュウ</t>
    </rPh>
    <phoneticPr fontId="1"/>
  </si>
  <si>
    <t>出展：</t>
    <rPh sb="0" eb="2">
      <t>シュッテン</t>
    </rPh>
    <phoneticPr fontId="1"/>
  </si>
  <si>
    <t>自動計算結果</t>
    <rPh sb="0" eb="2">
      <t>ジドウ</t>
    </rPh>
    <rPh sb="2" eb="4">
      <t>ケイサン</t>
    </rPh>
    <rPh sb="4" eb="6">
      <t>ケッカ</t>
    </rPh>
    <phoneticPr fontId="1"/>
  </si>
  <si>
    <t>●必要冷凍能力（空調負荷など）の計算</t>
    <rPh sb="1" eb="3">
      <t>ヒツヨウ</t>
    </rPh>
    <rPh sb="3" eb="5">
      <t>レイトウ</t>
    </rPh>
    <rPh sb="5" eb="7">
      <t>ノウリョク</t>
    </rPh>
    <rPh sb="8" eb="10">
      <t>クウチョウ</t>
    </rPh>
    <rPh sb="10" eb="12">
      <t>フカ</t>
    </rPh>
    <rPh sb="16" eb="18">
      <t>ケイサン</t>
    </rPh>
    <phoneticPr fontId="1"/>
  </si>
  <si>
    <t>いろいろなケースが考えられので、時間当たり負荷の説明を記入のこと</t>
    <rPh sb="9" eb="10">
      <t>カンガ</t>
    </rPh>
    <rPh sb="16" eb="18">
      <t>ジカン</t>
    </rPh>
    <rPh sb="18" eb="19">
      <t>ア</t>
    </rPh>
    <rPh sb="21" eb="23">
      <t>フカ</t>
    </rPh>
    <rPh sb="24" eb="26">
      <t>セツメイ</t>
    </rPh>
    <rPh sb="27" eb="29">
      <t>キニュウ</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</si>
  <si>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</si>
  <si>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</si>
  <si>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</si>
  <si>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(MW/年）</t>
    <rPh sb="4" eb="5">
      <t>ネン</t>
    </rPh>
    <phoneticPr fontId="1"/>
  </si>
  <si>
    <t>時間当たり必要冷凍能力(kWh）</t>
  </si>
  <si>
    <t>年間稼働時間(h/年)</t>
  </si>
  <si>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</si>
  <si>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</si>
  <si>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</si>
  <si>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</si>
  <si>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</si>
  <si>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</si>
  <si>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</si>
  <si>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</si>
  <si>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ＣQｙ</t>
    <phoneticPr fontId="1"/>
  </si>
  <si>
    <t>ＣQｙ＝100×3.516（ｋW/USRT)×24×25×12/1000＝2532MWh/年</t>
    <rPh sb="45" eb="46">
      <t>ネン</t>
    </rPh>
    <phoneticPr fontId="1"/>
  </si>
  <si>
    <t>RQey=ＣＱy/Rcop</t>
    <phoneticPr fontId="1"/>
  </si>
  <si>
    <t>Pｙ＝PQeｙ×gef</t>
    <phoneticPr fontId="1"/>
  </si>
  <si>
    <t>事業名</t>
    <rPh sb="0" eb="2">
      <t>ジギョウ</t>
    </rPh>
    <rPh sb="2" eb="3">
      <t>メイ</t>
    </rPh>
    <phoneticPr fontId="6"/>
  </si>
  <si>
    <t>実施サイト</t>
    <rPh sb="0" eb="2">
      <t>ジッシ</t>
    </rPh>
    <phoneticPr fontId="6"/>
  </si>
  <si>
    <t>住所</t>
    <rPh sb="0" eb="2">
      <t>ジュウショ</t>
    </rPh>
    <phoneticPr fontId="6"/>
  </si>
  <si>
    <t>緯度</t>
    <rPh sb="0" eb="2">
      <t>イド</t>
    </rPh>
    <phoneticPr fontId="6"/>
  </si>
  <si>
    <t>経度</t>
    <rPh sb="0" eb="2">
      <t>ケイド</t>
    </rPh>
    <phoneticPr fontId="6"/>
  </si>
  <si>
    <t>標高</t>
    <rPh sb="0" eb="2">
      <t>ヒョウコウ</t>
    </rPh>
    <phoneticPr fontId="1"/>
  </si>
  <si>
    <t>(m）</t>
    <phoneticPr fontId="1"/>
  </si>
  <si>
    <t>負荷の対象</t>
    <rPh sb="0" eb="2">
      <t>フカ</t>
    </rPh>
    <rPh sb="3" eb="5">
      <t>タイショウ</t>
    </rPh>
    <phoneticPr fontId="6"/>
  </si>
  <si>
    <t>電力のCO2排出係数</t>
    <rPh sb="0" eb="2">
      <t>デンリョク</t>
    </rPh>
    <rPh sb="6" eb="8">
      <t>ハイシュツ</t>
    </rPh>
    <rPh sb="8" eb="10">
      <t>ケイスウ</t>
    </rPh>
    <phoneticPr fontId="1"/>
  </si>
  <si>
    <r>
      <t>リファレンス冷凍機のCOP　</t>
    </r>
    <r>
      <rPr>
        <sz val="11"/>
        <color rgb="FFFF0000"/>
        <rFont val="ＭＳ Ｐゴシック"/>
        <family val="3"/>
        <charset val="128"/>
        <scheme val="minor"/>
      </rPr>
      <t>（通常は導入シェア及びCOPが高いターボ冷凍機）</t>
    </r>
    <rPh sb="6" eb="9">
      <t>レイトウキ</t>
    </rPh>
    <rPh sb="15" eb="17">
      <t>ツウジョウ</t>
    </rPh>
    <rPh sb="18" eb="20">
      <t>ドウニュウ</t>
    </rPh>
    <rPh sb="23" eb="24">
      <t>オヨ</t>
    </rPh>
    <rPh sb="29" eb="30">
      <t>タカ</t>
    </rPh>
    <rPh sb="34" eb="36">
      <t>レイトウ</t>
    </rPh>
    <rPh sb="36" eb="37">
      <t>キ</t>
    </rPh>
    <phoneticPr fontId="1"/>
  </si>
  <si>
    <t>吸収式冷凍機はターボ冷凍機に比べCOPが小さいので冷却塔及び冷却水ポンプの容量は相対的に大きくなるので、その分消費電力量を加えること。</t>
    <rPh sb="0" eb="2">
      <t>キュウシュウ</t>
    </rPh>
    <rPh sb="2" eb="3">
      <t>シキ</t>
    </rPh>
    <rPh sb="3" eb="5">
      <t>レイトウ</t>
    </rPh>
    <rPh sb="5" eb="6">
      <t>キ</t>
    </rPh>
    <rPh sb="10" eb="12">
      <t>レイトウ</t>
    </rPh>
    <rPh sb="12" eb="13">
      <t>キ</t>
    </rPh>
    <rPh sb="14" eb="15">
      <t>クラ</t>
    </rPh>
    <rPh sb="20" eb="21">
      <t>チイ</t>
    </rPh>
    <rPh sb="25" eb="27">
      <t>レイキャク</t>
    </rPh>
    <rPh sb="27" eb="28">
      <t>トウ</t>
    </rPh>
    <rPh sb="28" eb="29">
      <t>オヨ</t>
    </rPh>
    <rPh sb="30" eb="33">
      <t>レイキャクスイ</t>
    </rPh>
    <rPh sb="37" eb="39">
      <t>ヨウリョウ</t>
    </rPh>
    <rPh sb="40" eb="43">
      <t>ソウタイテキ</t>
    </rPh>
    <rPh sb="44" eb="45">
      <t>オオ</t>
    </rPh>
    <rPh sb="54" eb="55">
      <t>ブン</t>
    </rPh>
    <rPh sb="55" eb="57">
      <t>ショウヒ</t>
    </rPh>
    <rPh sb="57" eb="59">
      <t>デンリョク</t>
    </rPh>
    <rPh sb="59" eb="60">
      <t>リョウ</t>
    </rPh>
    <rPh sb="61" eb="62">
      <t>クワ</t>
    </rPh>
    <phoneticPr fontId="1"/>
  </si>
  <si>
    <t>（A)吸収式冷凍機を動作させるのに必要な時間当たり消費電力量（ｋW/ｈ）</t>
    <rPh sb="3" eb="5">
      <t>キュウシュウ</t>
    </rPh>
    <rPh sb="5" eb="6">
      <t>シキ</t>
    </rPh>
    <rPh sb="6" eb="9">
      <t>レイトウキ</t>
    </rPh>
    <rPh sb="10" eb="12">
      <t>ドウサ</t>
    </rPh>
    <rPh sb="17" eb="19">
      <t>ヒツヨウ</t>
    </rPh>
    <rPh sb="20" eb="22">
      <t>ジカン</t>
    </rPh>
    <rPh sb="22" eb="23">
      <t>ア</t>
    </rPh>
    <rPh sb="25" eb="27">
      <t>ショウヒ</t>
    </rPh>
    <rPh sb="27" eb="29">
      <t>デンリョク</t>
    </rPh>
    <rPh sb="29" eb="30">
      <t>リョウ</t>
    </rPh>
    <phoneticPr fontId="1"/>
  </si>
  <si>
    <t>（B)リファレンスに比べ冷却塔の消費電力量のアップ分（ｋW/h)</t>
    <rPh sb="10" eb="11">
      <t>クラ</t>
    </rPh>
    <rPh sb="12" eb="14">
      <t>レイキャク</t>
    </rPh>
    <rPh sb="14" eb="15">
      <t>トウ</t>
    </rPh>
    <rPh sb="16" eb="18">
      <t>ショウヒ</t>
    </rPh>
    <rPh sb="18" eb="20">
      <t>デンリョク</t>
    </rPh>
    <rPh sb="20" eb="21">
      <t>リョウ</t>
    </rPh>
    <rPh sb="25" eb="26">
      <t>ブン</t>
    </rPh>
    <phoneticPr fontId="1"/>
  </si>
  <si>
    <t>（C)リファレンスに比べ冷却水ポンプの消費電力量のアップ分（ｋW/h)</t>
    <rPh sb="10" eb="11">
      <t>クラ</t>
    </rPh>
    <rPh sb="12" eb="14">
      <t>レイキャク</t>
    </rPh>
    <rPh sb="14" eb="15">
      <t>ミズ</t>
    </rPh>
    <rPh sb="19" eb="21">
      <t>ショウヒ</t>
    </rPh>
    <rPh sb="21" eb="23">
      <t>デンリョク</t>
    </rPh>
    <rPh sb="23" eb="24">
      <t>リョウ</t>
    </rPh>
    <rPh sb="28" eb="29">
      <t>ブン</t>
    </rPh>
    <phoneticPr fontId="1"/>
  </si>
  <si>
    <t>＝時間当たり必要プロジェクト消費電力量(kW/h)×年間稼働時間(h/年)/1000</t>
    <phoneticPr fontId="1"/>
  </si>
  <si>
    <t>時間当たり必要プロジェクト消費電力量(kW/h）＝（A)+(B)+（C)</t>
    <rPh sb="0" eb="2">
      <t>ジカン</t>
    </rPh>
    <rPh sb="2" eb="3">
      <t>ア</t>
    </rPh>
    <rPh sb="5" eb="7">
      <t>ヒツヨウ</t>
    </rPh>
    <rPh sb="13" eb="18">
      <t>ショウヒデンリョクリョウ</t>
    </rPh>
    <phoneticPr fontId="1"/>
  </si>
  <si>
    <t>供給する熱量は廃熱なので、CO2排出量としてはカウントしない。</t>
    <rPh sb="0" eb="2">
      <t>キョウキュウ</t>
    </rPh>
    <rPh sb="4" eb="5">
      <t>ネツ</t>
    </rPh>
    <rPh sb="5" eb="6">
      <t>リョウ</t>
    </rPh>
    <rPh sb="7" eb="9">
      <t>ハイネツ</t>
    </rPh>
    <rPh sb="16" eb="18">
      <t>ハイシュツ</t>
    </rPh>
    <rPh sb="18" eb="19">
      <t>リョウ</t>
    </rPh>
    <phoneticPr fontId="1"/>
  </si>
  <si>
    <t>廃熱利用吸収式冷凍機の冷凍能力より負荷側の必要冷凍能力が上回る場合は、導入する廃熱利用吸収式冷凍機の定格出力を時間当たり必要冷凍能力として計算する</t>
    <rPh sb="0" eb="2">
      <t>ハイネツ</t>
    </rPh>
    <rPh sb="2" eb="4">
      <t>リヨウ</t>
    </rPh>
    <rPh sb="4" eb="6">
      <t>キュウシュウ</t>
    </rPh>
    <rPh sb="6" eb="7">
      <t>シキ</t>
    </rPh>
    <rPh sb="7" eb="9">
      <t>レイトウ</t>
    </rPh>
    <rPh sb="9" eb="10">
      <t>キ</t>
    </rPh>
    <rPh sb="11" eb="13">
      <t>レイトウ</t>
    </rPh>
    <rPh sb="13" eb="15">
      <t>ノウリョク</t>
    </rPh>
    <rPh sb="17" eb="19">
      <t>フカ</t>
    </rPh>
    <rPh sb="19" eb="20">
      <t>ガワ</t>
    </rPh>
    <rPh sb="21" eb="23">
      <t>ヒツヨウ</t>
    </rPh>
    <rPh sb="23" eb="25">
      <t>レイトウ</t>
    </rPh>
    <rPh sb="25" eb="27">
      <t>ノウリョク</t>
    </rPh>
    <rPh sb="28" eb="30">
      <t>ウワマワ</t>
    </rPh>
    <rPh sb="31" eb="33">
      <t>バアイ</t>
    </rPh>
    <rPh sb="35" eb="37">
      <t>ドウニュウ</t>
    </rPh>
    <rPh sb="39" eb="41">
      <t>ハイネツ</t>
    </rPh>
    <rPh sb="41" eb="43">
      <t>リヨウ</t>
    </rPh>
    <rPh sb="43" eb="45">
      <t>キュウシュウ</t>
    </rPh>
    <rPh sb="45" eb="46">
      <t>シキ</t>
    </rPh>
    <rPh sb="46" eb="48">
      <t>レイトウ</t>
    </rPh>
    <rPh sb="48" eb="49">
      <t>キ</t>
    </rPh>
    <rPh sb="50" eb="52">
      <t>テイカク</t>
    </rPh>
    <rPh sb="52" eb="54">
      <t>シュツリョク</t>
    </rPh>
    <rPh sb="55" eb="57">
      <t>ジカン</t>
    </rPh>
    <rPh sb="57" eb="58">
      <t>ア</t>
    </rPh>
    <rPh sb="60" eb="62">
      <t>ヒツヨウ</t>
    </rPh>
    <rPh sb="62" eb="64">
      <t>レイトウ</t>
    </rPh>
    <rPh sb="64" eb="66">
      <t>ノウリョク</t>
    </rPh>
    <rPh sb="69" eb="71">
      <t>ケイサン</t>
    </rPh>
    <phoneticPr fontId="1"/>
  </si>
  <si>
    <t>例：100USRTの冷凍機の年間稼働時間が24h/日×25日/月×12月/年の場合</t>
    <rPh sb="0" eb="1">
      <t>レイ</t>
    </rPh>
    <rPh sb="10" eb="13">
      <t>レイトウキ</t>
    </rPh>
    <rPh sb="14" eb="16">
      <t>ネンカン</t>
    </rPh>
    <rPh sb="16" eb="18">
      <t>カドウ</t>
    </rPh>
    <rPh sb="18" eb="20">
      <t>ジカン</t>
    </rPh>
    <rPh sb="25" eb="26">
      <t>ヒ</t>
    </rPh>
    <rPh sb="29" eb="30">
      <t>ヒ</t>
    </rPh>
    <rPh sb="31" eb="32">
      <t>ツキ</t>
    </rPh>
    <rPh sb="35" eb="36">
      <t>ツキ</t>
    </rPh>
    <rPh sb="37" eb="38">
      <t>ネン</t>
    </rPh>
    <rPh sb="39" eb="41">
      <t>バアイ</t>
    </rPh>
    <phoneticPr fontId="1"/>
  </si>
  <si>
    <r>
      <t>吸収式冷凍機導入におけるCO2排出削減量の計算</t>
    </r>
    <r>
      <rPr>
        <b/>
        <sz val="12"/>
        <color rgb="FFFF0000"/>
        <rFont val="ＭＳ Ｐゴシック"/>
        <family val="3"/>
        <charset val="128"/>
        <scheme val="minor"/>
      </rPr>
      <t>（エンジンや炉の廃熱を吸収式冷凍機の熱源とする場合）</t>
    </r>
    <rPh sb="0" eb="2">
      <t>キュウシュウ</t>
    </rPh>
    <rPh sb="2" eb="3">
      <t>シキ</t>
    </rPh>
    <rPh sb="3" eb="6">
      <t>レイトウキ</t>
    </rPh>
    <rPh sb="6" eb="8">
      <t>ドウニュウ</t>
    </rPh>
    <rPh sb="15" eb="17">
      <t>ハイシュツ</t>
    </rPh>
    <rPh sb="17" eb="19">
      <t>サクゲン</t>
    </rPh>
    <rPh sb="19" eb="20">
      <t>リョウ</t>
    </rPh>
    <rPh sb="21" eb="23">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</si>
</sst>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00_ "/>
    <numFmt numFmtId="178" formatCode="0.00_ "/>
    <numFmt numFmtId="179" formatCode="0_ "/>
    <numFmt numFmtId="180" formatCode="#,##0.0_ "/>
    <numFmt numFmtId="181" formatCode="0.0_ "/>
  </numFmts>
  <fonts count="9">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2"/>
      <color rgb="FFFF0000"/>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3"/>
      <charset val="128"/>
      <scheme val="minor"/>
    </font>
    <font>
      <sz val="11"/>
      <color rgb="FFFF0000"/>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99FF99"/>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46">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0" xfId="0" applyAlignment="1">
      <alignment horizontal="left" vertical="center"/>
    </xf>
    <xf numFmtId="0" fontId="0" fillId="2" borderId="0" xfId="0" applyFill="1">
      <alignment vertical="center"/>
    </xf>
    <xf numFmtId="0" fontId="0" fillId="3" borderId="0" xfId="0" applyFill="1">
      <alignment vertical="center"/>
    </xf>
    <xf numFmtId="177" fontId="0" fillId="2" borderId="1" xfId="0" applyNumberFormat="1" applyFill="1" applyBorder="1">
      <alignment vertical="center"/>
    </xf>
    <xf numFmtId="178" fontId="0" fillId="2" borderId="1" xfId="0" applyNumberFormat="1" applyFill="1" applyBorder="1">
      <alignment vertical="center"/>
    </xf>
    <xf numFmtId="179" fontId="0" fillId="2" borderId="1" xfId="0" applyNumberFormat="1" applyFill="1" applyBorder="1">
      <alignment vertical="center"/>
    </xf>
    <xf numFmtId="176" fontId="0" fillId="0" borderId="0" xfId="0" applyNumberFormat="1" applyFill="1" applyBorder="1">
      <alignment vertical="center"/>
    </xf>
    <xf numFmtId="177" fontId="0" fillId="0" borderId="5" xfId="0" applyNumberFormat="1" applyFill="1" applyBorder="1">
      <alignment vertical="center"/>
    </xf>
    <xf numFmtId="49" fontId="0" fillId="0" borderId="0" xfId="0" applyNumberFormat="1">
      <alignment vertical="center"/>
    </xf>
    <xf numFmtId="0" fontId="5" fillId="0" borderId="1" xfId="1" applyFont="1" applyBorder="1" applyAlignment="1">
      <alignment horizontal="center" vertical="center"/>
    </xf>
    <xf numFmtId="0" fontId="5" fillId="0" borderId="1" xfId="1" applyFont="1" applyFill="1" applyBorder="1" applyAlignment="1">
      <alignment horizontal="center" vertical="center"/>
    </xf>
    <xf numFmtId="179" fontId="5" fillId="2" borderId="2" xfId="1" applyNumberFormat="1" applyFont="1" applyFill="1" applyBorder="1" applyAlignment="1">
      <alignment vertical="center" shrinkToFit="1"/>
    </xf>
    <xf numFmtId="0" fontId="5" fillId="0" borderId="2" xfId="1" applyFont="1" applyBorder="1" applyAlignment="1">
      <alignment vertical="center" shrinkToFit="1"/>
    </xf>
    <xf numFmtId="0" fontId="5" fillId="0" borderId="3" xfId="1" applyFont="1" applyBorder="1" applyAlignment="1">
      <alignment vertical="center" shrinkToFit="1"/>
    </xf>
    <xf numFmtId="0" fontId="5" fillId="0" borderId="3" xfId="1" applyFont="1" applyFill="1" applyBorder="1" applyAlignment="1">
      <alignment horizontal="center" vertical="center"/>
    </xf>
    <xf numFmtId="0" fontId="5" fillId="0" borderId="3" xfId="1" applyFont="1" applyFill="1" applyBorder="1" applyAlignment="1">
      <alignment vertical="center" shrinkToFit="1"/>
    </xf>
    <xf numFmtId="0" fontId="5" fillId="0" borderId="4" xfId="1" applyFont="1" applyBorder="1" applyAlignment="1">
      <alignment vertical="center" shrinkToFit="1"/>
    </xf>
    <xf numFmtId="180" fontId="0" fillId="3" borderId="1" xfId="0" applyNumberFormat="1" applyFill="1" applyBorder="1">
      <alignment vertical="center"/>
    </xf>
    <xf numFmtId="181" fontId="0" fillId="3" borderId="1" xfId="0" applyNumberFormat="1" applyFill="1" applyBorder="1">
      <alignment vertical="center"/>
    </xf>
    <xf numFmtId="180" fontId="0" fillId="0" borderId="0" xfId="0" applyNumberFormat="1" applyFill="1" applyBorder="1">
      <alignment vertical="center"/>
    </xf>
    <xf numFmtId="178" fontId="0" fillId="3" borderId="1" xfId="0" applyNumberFormat="1" applyFill="1" applyBorder="1">
      <alignment vertical="center"/>
    </xf>
    <xf numFmtId="0" fontId="8" fillId="0" borderId="0" xfId="0" applyFont="1">
      <alignment vertical="center"/>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 fillId="0" borderId="2" xfId="1" applyFont="1" applyBorder="1" applyAlignment="1">
      <alignment horizontal="center" vertical="center"/>
    </xf>
    <xf numFmtId="0" fontId="0" fillId="0" borderId="4" xfId="0" applyBorder="1" applyAlignment="1">
      <alignment horizontal="center" vertical="center"/>
    </xf>
    <xf numFmtId="0" fontId="5" fillId="2" borderId="1" xfId="1" applyFont="1" applyFill="1" applyBorder="1" applyAlignment="1">
      <alignment vertical="center" wrapText="1"/>
    </xf>
    <xf numFmtId="0" fontId="5" fillId="0" borderId="6" xfId="1"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1" xfId="1" applyFont="1" applyBorder="1" applyAlignment="1">
      <alignment vertical="center" wrapText="1"/>
    </xf>
    <xf numFmtId="0" fontId="5" fillId="2" borderId="2" xfId="1" applyFont="1" applyFill="1" applyBorder="1" applyAlignment="1">
      <alignment vertical="center" shrinkToFit="1"/>
    </xf>
    <xf numFmtId="0" fontId="5" fillId="0" borderId="3" xfId="1" applyFont="1" applyBorder="1" applyAlignment="1">
      <alignment vertical="center" shrinkToFit="1"/>
    </xf>
    <xf numFmtId="0" fontId="5" fillId="0" borderId="4" xfId="1" applyFont="1" applyBorder="1" applyAlignment="1">
      <alignment vertical="center" shrinkToFit="1"/>
    </xf>
    <xf numFmtId="0" fontId="5" fillId="0" borderId="1" xfId="1" applyFont="1" applyBorder="1" applyAlignment="1">
      <alignment horizontal="center" vertical="center" wrapText="1"/>
    </xf>
    <xf numFmtId="0" fontId="0" fillId="0" borderId="1" xfId="0" applyBorder="1" applyAlignment="1">
      <alignment horizontal="center" vertical="center"/>
    </xf>
    <xf numFmtId="0" fontId="5" fillId="2" borderId="2" xfId="1"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8" fillId="0" borderId="0" xfId="0" applyFont="1" applyAlignment="1">
      <alignment vertical="center" wrapText="1"/>
    </xf>
    <xf numFmtId="0" fontId="7" fillId="0" borderId="0" xfId="0" applyFont="1" applyAlignment="1">
      <alignment vertical="center" wrapText="1"/>
    </xf>
  </cellXfs>
  <cellStyles count="2">
    <cellStyle name="標準" xfId="0" builtinId="0"/>
    <cellStyle name="標準 2" xfId="1"/>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zoomScaleNormal="100" workbookViewId="0">
      <selection activeCell="O28" sqref="O28"/>
    </sheetView>
  </sheetViews>
  <sheetFormatPr defaultRowHeight="13.5"/>
  <cols>
    <col min="14" max="14" width="9.25" bestFit="1" customWidth="1"/>
  </cols>
  <sheetData>
    <row r="1" spans="1:15">
      <c r="A1" s="28" t="s">
        <v>34</v>
      </c>
      <c r="B1" s="29"/>
      <c r="C1" s="30"/>
      <c r="D1" s="30"/>
      <c r="E1" s="30"/>
      <c r="F1" s="30"/>
      <c r="G1" s="30"/>
      <c r="H1" s="30"/>
      <c r="I1" s="30"/>
      <c r="J1" s="30"/>
      <c r="L1" s="4" t="s">
        <v>11</v>
      </c>
      <c r="N1" s="5" t="s">
        <v>13</v>
      </c>
    </row>
    <row r="2" spans="1:15">
      <c r="A2" s="31" t="s">
        <v>35</v>
      </c>
      <c r="B2" s="32"/>
      <c r="C2" s="12" t="s">
        <v>36</v>
      </c>
      <c r="D2" s="30"/>
      <c r="E2" s="35"/>
      <c r="F2" s="35"/>
      <c r="G2" s="35"/>
      <c r="H2" s="35"/>
      <c r="I2" s="35"/>
      <c r="J2" s="35"/>
    </row>
    <row r="3" spans="1:15">
      <c r="A3" s="33"/>
      <c r="B3" s="33"/>
      <c r="C3" s="12" t="s">
        <v>37</v>
      </c>
      <c r="D3" s="36"/>
      <c r="E3" s="37"/>
      <c r="F3" s="38"/>
      <c r="G3" s="13" t="s">
        <v>38</v>
      </c>
      <c r="H3" s="36"/>
      <c r="I3" s="37"/>
      <c r="J3" s="38"/>
    </row>
    <row r="4" spans="1:15">
      <c r="A4" s="34"/>
      <c r="B4" s="34"/>
      <c r="C4" s="12" t="s">
        <v>39</v>
      </c>
      <c r="D4" s="14"/>
      <c r="E4" s="15" t="s">
        <v>40</v>
      </c>
      <c r="F4" s="16"/>
      <c r="G4" s="17"/>
      <c r="H4" s="18"/>
      <c r="I4" s="16"/>
      <c r="J4" s="19"/>
    </row>
    <row r="5" spans="1:15">
      <c r="A5" s="39" t="s">
        <v>41</v>
      </c>
      <c r="B5" s="40"/>
      <c r="C5" s="41"/>
      <c r="D5" s="42"/>
      <c r="E5" s="42"/>
      <c r="F5" s="42"/>
      <c r="G5" s="42"/>
      <c r="H5" s="42"/>
      <c r="I5" s="42"/>
      <c r="J5" s="43"/>
    </row>
    <row r="6" spans="1:15" ht="14.25">
      <c r="A6" s="2" t="s">
        <v>53</v>
      </c>
    </row>
    <row r="7" spans="1:15">
      <c r="A7" s="1" t="s">
        <v>2</v>
      </c>
      <c r="B7" t="s">
        <v>0</v>
      </c>
      <c r="E7" t="s">
        <v>1</v>
      </c>
      <c r="O7" s="20" t="e">
        <f>O21-O28</f>
        <v>#DIV/0!</v>
      </c>
    </row>
    <row r="8" spans="1:15">
      <c r="A8" s="1"/>
      <c r="B8" t="s">
        <v>3</v>
      </c>
    </row>
    <row r="9" spans="1:15">
      <c r="A9" s="1" t="s">
        <v>4</v>
      </c>
      <c r="B9" t="s">
        <v>5</v>
      </c>
      <c r="E9" t="s">
        <v>1</v>
      </c>
    </row>
    <row r="10" spans="1:15">
      <c r="A10" s="1" t="s">
        <v>6</v>
      </c>
      <c r="B10" t="s">
        <v>7</v>
      </c>
      <c r="E10" t="s">
        <v>1</v>
      </c>
    </row>
    <row r="12" spans="1:15">
      <c r="A12" s="3" t="s">
        <v>14</v>
      </c>
    </row>
    <row r="13" spans="1:15">
      <c r="B13" t="s">
        <v>15</v>
      </c>
    </row>
    <row r="14" spans="1:15" ht="30" customHeight="1">
      <c r="B14" s="44" t="s">
        <v>51</v>
      </c>
      <c r="C14" s="45"/>
      <c r="D14" s="45"/>
      <c r="E14" s="45"/>
      <c r="F14" s="45"/>
      <c r="G14" s="45"/>
      <c r="H14" s="45"/>
      <c r="I14" s="45"/>
      <c r="J14" s="45"/>
      <c r="K14" s="45"/>
      <c r="L14" s="45"/>
      <c r="M14" s="45"/>
      <c r="N14" s="45"/>
      <c r="O14" s="45"/>
    </row>
    <row r="15" spans="1:15">
      <c r="A15" s="1" t="s">
        <v>30</v>
      </c>
      <c r="B15" t="s">
        <v>16</v>
      </c>
      <c r="D15" t="s">
        <v>17</v>
      </c>
      <c r="O15" s="21">
        <f>N16*N17/1000</f>
        <v>0</v>
      </c>
    </row>
    <row r="16" spans="1:15">
      <c r="B16" t="s">
        <v>18</v>
      </c>
      <c r="I16" t="s">
        <v>19</v>
      </c>
      <c r="M16" s="1" t="s">
        <v>20</v>
      </c>
      <c r="N16" s="7"/>
    </row>
    <row r="17" spans="1:15">
      <c r="B17" t="s">
        <v>52</v>
      </c>
      <c r="M17" s="1" t="s">
        <v>21</v>
      </c>
      <c r="N17" s="8"/>
    </row>
    <row r="18" spans="1:15">
      <c r="B18" t="s">
        <v>31</v>
      </c>
    </row>
    <row r="20" spans="1:15">
      <c r="A20" t="s">
        <v>8</v>
      </c>
    </row>
    <row r="21" spans="1:15">
      <c r="B21" t="s">
        <v>25</v>
      </c>
      <c r="E21" t="s">
        <v>1</v>
      </c>
      <c r="O21" s="20" t="e">
        <f>O22*G25</f>
        <v>#DIV/0!</v>
      </c>
    </row>
    <row r="22" spans="1:15">
      <c r="B22" t="s">
        <v>32</v>
      </c>
      <c r="O22" s="20" t="e">
        <f>O15/N24</f>
        <v>#DIV/0!</v>
      </c>
    </row>
    <row r="23" spans="1:15">
      <c r="A23" s="1" t="s">
        <v>26</v>
      </c>
      <c r="B23" t="s">
        <v>27</v>
      </c>
      <c r="F23" t="s">
        <v>17</v>
      </c>
      <c r="O23" s="9"/>
    </row>
    <row r="24" spans="1:15">
      <c r="A24" s="1" t="s">
        <v>22</v>
      </c>
      <c r="B24" t="s">
        <v>43</v>
      </c>
      <c r="M24" s="1" t="s">
        <v>23</v>
      </c>
      <c r="N24" s="7"/>
    </row>
    <row r="25" spans="1:15">
      <c r="A25" s="1" t="s">
        <v>24</v>
      </c>
      <c r="B25" t="s">
        <v>42</v>
      </c>
      <c r="E25" t="s">
        <v>9</v>
      </c>
      <c r="G25" s="6"/>
      <c r="H25" s="1" t="s">
        <v>12</v>
      </c>
      <c r="I25" s="25"/>
      <c r="J25" s="26"/>
      <c r="K25" s="26"/>
      <c r="L25" s="27"/>
      <c r="M25" s="1"/>
      <c r="N25" s="10"/>
    </row>
    <row r="27" spans="1:15">
      <c r="A27" t="s">
        <v>10</v>
      </c>
    </row>
    <row r="28" spans="1:15">
      <c r="B28" t="s">
        <v>33</v>
      </c>
      <c r="E28" t="s">
        <v>1</v>
      </c>
      <c r="O28" s="20">
        <f>N36*N17*G37/1000</f>
        <v>0</v>
      </c>
    </row>
    <row r="29" spans="1:15">
      <c r="B29" s="24" t="s">
        <v>44</v>
      </c>
      <c r="O29" s="22"/>
    </row>
    <row r="30" spans="1:15">
      <c r="B30" s="24" t="s">
        <v>50</v>
      </c>
      <c r="O30" s="22"/>
    </row>
    <row r="31" spans="1:15">
      <c r="A31" s="1" t="s">
        <v>28</v>
      </c>
      <c r="B31" t="s">
        <v>29</v>
      </c>
      <c r="F31" t="s">
        <v>17</v>
      </c>
      <c r="O31" s="9"/>
    </row>
    <row r="32" spans="1:15">
      <c r="A32" s="1"/>
      <c r="B32" s="11" t="s">
        <v>48</v>
      </c>
      <c r="O32" s="9"/>
    </row>
    <row r="33" spans="1:15">
      <c r="A33" s="1"/>
      <c r="B33" t="s">
        <v>45</v>
      </c>
      <c r="N33" s="7"/>
      <c r="O33" s="9"/>
    </row>
    <row r="34" spans="1:15">
      <c r="A34" s="1"/>
      <c r="B34" t="s">
        <v>46</v>
      </c>
      <c r="N34" s="7"/>
      <c r="O34" s="9"/>
    </row>
    <row r="35" spans="1:15">
      <c r="A35" s="1"/>
      <c r="B35" t="s">
        <v>47</v>
      </c>
      <c r="N35" s="7"/>
      <c r="O35" s="9"/>
    </row>
    <row r="36" spans="1:15">
      <c r="A36" s="1"/>
      <c r="B36" s="11" t="s">
        <v>49</v>
      </c>
      <c r="N36" s="23">
        <f>SUM(N33:N35)</f>
        <v>0</v>
      </c>
      <c r="O36" s="9"/>
    </row>
    <row r="37" spans="1:15">
      <c r="A37" s="1" t="s">
        <v>24</v>
      </c>
      <c r="B37" t="s">
        <v>42</v>
      </c>
      <c r="E37" t="s">
        <v>9</v>
      </c>
      <c r="G37" s="6"/>
      <c r="H37" s="1" t="s">
        <v>12</v>
      </c>
      <c r="I37" s="25"/>
      <c r="J37" s="26"/>
      <c r="K37" s="26"/>
      <c r="L37" s="27"/>
      <c r="M37" s="1"/>
      <c r="N37" s="10"/>
    </row>
  </sheetData>
  <mergeCells count="11">
    <mergeCell ref="I25:L25"/>
    <mergeCell ref="I37:L37"/>
    <mergeCell ref="A1:B1"/>
    <mergeCell ref="C1:J1"/>
    <mergeCell ref="A2:B4"/>
    <mergeCell ref="D2:J2"/>
    <mergeCell ref="D3:F3"/>
    <mergeCell ref="H3:J3"/>
    <mergeCell ref="A5:B5"/>
    <mergeCell ref="C5:J5"/>
    <mergeCell ref="B14:O14"/>
  </mergeCells>
  <phoneticPr fontId="1"/>
  <pageMargins left="0.25" right="0.25" top="0.75" bottom="0.75" header="0.3" footer="0.3"/>
  <pageSetup paperSize="9" orientation="landscape" r:id="rId1"/>
  <headerFooter>
    <oddHeader xml:space="preserve">&amp;LH30-32 JCM設備補助CO2排出削減量計算（廃熱利用吸収式冷凍機）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0" ma:contentTypeDescription="新しいドキュメントを作成します。" ma:contentTypeScope="" ma:versionID="c3afa8cb4a23f1f23b73afe8704676e3">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efbca341d253ff8d4174c3be3e9fd613"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DC2FEA-DF22-4B6B-84CF-FE420C7889F9}"/>
</file>

<file path=customXml/itemProps2.xml><?xml version="1.0" encoding="utf-8"?>
<ds:datastoreItem xmlns:ds="http://schemas.openxmlformats.org/officeDocument/2006/customXml" ds:itemID="{F1BE3870-2597-49E7-B5E9-BDCCCD39B3C1}"/>
</file>

<file path=customXml/itemProps3.xml><?xml version="1.0" encoding="utf-8"?>
<ds:datastoreItem xmlns:ds="http://schemas.openxmlformats.org/officeDocument/2006/customXml" ds:itemID="{B1B6EBA0-C9DE-4485-9E2B-36BB6A243C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廃熱利用吸収式冷凍機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dc:creator>
  <cp:lastModifiedBy>Suga</cp:lastModifiedBy>
  <cp:lastPrinted>2018-03-23T05:52:04Z</cp:lastPrinted>
  <dcterms:created xsi:type="dcterms:W3CDTF">2014-05-19T08:27:13Z</dcterms:created>
  <dcterms:modified xsi:type="dcterms:W3CDTF">2018-07-19T02:55:22Z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