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099E28D2-E4C9-4A58-942C-C2E0507F67D0}" xr6:coauthVersionLast="47" xr6:coauthVersionMax="47" xr10:uidLastSave="{00000000-0000-0000-0000-000000000000}"/>
  <bookViews>
    <workbookView xWindow="-28920" yWindow="10170" windowWidth="29040" windowHeight="18840" xr2:uid="{00000000-000D-0000-FFFF-FFFF00000000}"/>
  </bookViews>
  <sheets>
    <sheet name="バイオマス発電_記入用(リファレンス）" sheetId="7" r:id="rId1"/>
    <sheet name="バイオマス発電_記入用(BaU）" sheetId="13" r:id="rId2"/>
    <sheet name="燃料の排出係数(IPCC)" sheetId="12" r:id="rId3"/>
  </sheets>
  <definedNames>
    <definedName name="_xlnm.Print_Area" localSheetId="1">'バイオマス発電_記入用(BaU）'!$A$1:$S$48</definedName>
    <definedName name="_xlnm.Print_Area" localSheetId="0">'バイオマス発電_記入用(リファレンス）'!$A$1:$S$46</definedName>
    <definedName name="_xlnm.Print_Area" localSheetId="2">'燃料の排出係数(IPCC)'!$A$1:$Y$141</definedName>
    <definedName name="_xlnm.Print_Titles" localSheetId="1">'バイオマス発電_記入用(BaU）'!$4:$4</definedName>
    <definedName name="_xlnm.Print_Titles" localSheetId="0">'バイオマス発電_記入用(リファレンス）'!$2:$2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2" i="13" l="1"/>
  <c r="R36" i="13"/>
  <c r="R34" i="13"/>
  <c r="R28" i="13"/>
  <c r="R20" i="13"/>
  <c r="R16" i="13" s="1"/>
  <c r="R15" i="13" s="1"/>
  <c r="R32" i="7"/>
  <c r="R40" i="7"/>
  <c r="R34" i="7"/>
  <c r="R27" i="13" l="1"/>
  <c r="R12" i="13" s="1"/>
  <c r="R18" i="7"/>
  <c r="R26" i="7"/>
  <c r="E77" i="12"/>
  <c r="E6" i="12"/>
  <c r="R25" i="7" l="1"/>
  <c r="R14" i="7" l="1"/>
  <c r="R13" i="7" l="1"/>
  <c r="R10" i="7" l="1"/>
</calcChain>
</file>

<file path=xl/sharedStrings.xml><?xml version="1.0" encoding="utf-8"?>
<sst xmlns="http://schemas.openxmlformats.org/spreadsheetml/2006/main" count="222" uniqueCount="98">
  <si>
    <t>ton-CO2/年</t>
    <rPh sb="8" eb="9">
      <t>ネン</t>
    </rPh>
    <phoneticPr fontId="1"/>
  </si>
  <si>
    <t>●リファレンスＣＯ２排出量の計算</t>
    <rPh sb="10" eb="12">
      <t>ハイシュツ</t>
    </rPh>
    <rPh sb="12" eb="13">
      <t>リョウ</t>
    </rPh>
    <rPh sb="14" eb="16">
      <t>ケイサン</t>
    </rPh>
    <phoneticPr fontId="1"/>
  </si>
  <si>
    <t>MWｈ/年</t>
    <rPh sb="4" eb="5">
      <t>ネン</t>
    </rPh>
    <phoneticPr fontId="1"/>
  </si>
  <si>
    <t>グリッド電力のCO2排出係数</t>
    <rPh sb="4" eb="6">
      <t>デンリョク</t>
    </rPh>
    <rPh sb="10" eb="12">
      <t>ハイシュツ</t>
    </rPh>
    <rPh sb="12" eb="14">
      <t>ケイスウ</t>
    </rPh>
    <phoneticPr fontId="1"/>
  </si>
  <si>
    <t>ton-CO2/MWｈ</t>
    <phoneticPr fontId="1"/>
  </si>
  <si>
    <t>●プロジェクトＣＯ２排出量の計算</t>
    <rPh sb="10" eb="12">
      <t>ハイシュツ</t>
    </rPh>
    <rPh sb="12" eb="13">
      <t>リョウ</t>
    </rPh>
    <rPh sb="14" eb="16">
      <t>ケイサン</t>
    </rPh>
    <phoneticPr fontId="1"/>
  </si>
  <si>
    <t>NCV</t>
    <phoneticPr fontId="1"/>
  </si>
  <si>
    <t>事業名</t>
    <rPh sb="0" eb="2">
      <t>ジギョウ</t>
    </rPh>
    <rPh sb="2" eb="3">
      <t>メイ</t>
    </rPh>
    <phoneticPr fontId="5"/>
  </si>
  <si>
    <t>実施サイト</t>
    <rPh sb="0" eb="2">
      <t>ジッシ</t>
    </rPh>
    <phoneticPr fontId="5"/>
  </si>
  <si>
    <t>住所</t>
    <rPh sb="0" eb="2">
      <t>ジュウショ</t>
    </rPh>
    <phoneticPr fontId="5"/>
  </si>
  <si>
    <t>緯度</t>
    <rPh sb="0" eb="2">
      <t>イド</t>
    </rPh>
    <phoneticPr fontId="5"/>
  </si>
  <si>
    <t>経度</t>
    <rPh sb="0" eb="2">
      <t>ケイド</t>
    </rPh>
    <phoneticPr fontId="5"/>
  </si>
  <si>
    <t>負荷の対象</t>
    <rPh sb="0" eb="2">
      <t>フカ</t>
    </rPh>
    <rPh sb="3" eb="5">
      <t>タイショウ</t>
    </rPh>
    <phoneticPr fontId="5"/>
  </si>
  <si>
    <t>出典：</t>
    <rPh sb="0" eb="2">
      <t>シュッテン</t>
    </rPh>
    <phoneticPr fontId="1"/>
  </si>
  <si>
    <t>33°26'04.1"S</t>
    <phoneticPr fontId="5"/>
  </si>
  <si>
    <t>70°41'02.7"W</t>
    <phoneticPr fontId="5"/>
  </si>
  <si>
    <t>標高</t>
    <rPh sb="0" eb="2">
      <t>ヒョウコウ</t>
    </rPh>
    <phoneticPr fontId="5"/>
  </si>
  <si>
    <t>ｍ</t>
    <phoneticPr fontId="5"/>
  </si>
  <si>
    <t>記入</t>
    <rPh sb="0" eb="2">
      <t>キニュウ</t>
    </rPh>
    <phoneticPr fontId="5"/>
  </si>
  <si>
    <t>自動計算</t>
    <rPh sb="0" eb="2">
      <t>ジドウ</t>
    </rPh>
    <rPh sb="2" eb="4">
      <t>ケイサン</t>
    </rPh>
    <phoneticPr fontId="5"/>
  </si>
  <si>
    <t>◎トータルCO2排出削減量</t>
    <rPh sb="8" eb="10">
      <t>ハイシュツ</t>
    </rPh>
    <rPh sb="10" eb="12">
      <t>サクゲン</t>
    </rPh>
    <rPh sb="12" eb="13">
      <t>リョウ</t>
    </rPh>
    <phoneticPr fontId="1"/>
  </si>
  <si>
    <t>出典：　 IPCC default values at the lower limit in Table 1.4 of Chapter 1 of Vol. 2 of the “2006 IPCC Guidelines for National GHG Inventories”</t>
    <rPh sb="0" eb="2">
      <t>シュッテン</t>
    </rPh>
    <phoneticPr fontId="1"/>
  </si>
  <si>
    <t>kg(CO2)/TJ</t>
    <phoneticPr fontId="1"/>
  </si>
  <si>
    <t>採用した値：</t>
    <rPh sb="0" eb="2">
      <t>サイヨウ</t>
    </rPh>
    <rPh sb="4" eb="5">
      <t>アタイ</t>
    </rPh>
    <phoneticPr fontId="1"/>
  </si>
  <si>
    <t>係数②：　燃料の単位熱量当たりCO2排出係数</t>
    <rPh sb="0" eb="2">
      <t>ケイスウ</t>
    </rPh>
    <rPh sb="5" eb="7">
      <t>ネンリョウ</t>
    </rPh>
    <rPh sb="8" eb="13">
      <t>タンイネツリョウア</t>
    </rPh>
    <rPh sb="18" eb="22">
      <t>ハイシュツケイスウ</t>
    </rPh>
    <phoneticPr fontId="1"/>
  </si>
  <si>
    <t>TJ/Gg(fuel)</t>
    <phoneticPr fontId="1"/>
  </si>
  <si>
    <t>係数①：　燃料低位発熱量（Net Calorific Value, NCV）</t>
    <rPh sb="0" eb="2">
      <t>ケイスウ</t>
    </rPh>
    <rPh sb="5" eb="7">
      <t>ネンリョウ</t>
    </rPh>
    <rPh sb="7" eb="12">
      <t>テイイハツネツリョウ</t>
    </rPh>
    <phoneticPr fontId="1"/>
  </si>
  <si>
    <t>出典：　 IPCC default values at the lower limit in Table 1.2 of Chapter 1 of Vol. 2 of the “2006 IPCC Guidelines for National GHG Inventories”</t>
    <phoneticPr fontId="1"/>
  </si>
  <si>
    <t>RE</t>
    <phoneticPr fontId="1"/>
  </si>
  <si>
    <t>PE</t>
    <phoneticPr fontId="1"/>
  </si>
  <si>
    <r>
      <t>EF</t>
    </r>
    <r>
      <rPr>
        <vertAlign val="subscript"/>
        <sz val="11"/>
        <color theme="1"/>
        <rFont val="ＭＳ Ｐゴシック"/>
        <family val="3"/>
        <charset val="128"/>
        <scheme val="minor"/>
      </rPr>
      <t>RE,elec</t>
    </r>
    <phoneticPr fontId="1"/>
  </si>
  <si>
    <r>
      <t>NEG</t>
    </r>
    <r>
      <rPr>
        <vertAlign val="subscript"/>
        <sz val="11"/>
        <color theme="1"/>
        <rFont val="ＭＳ Ｐゴシック"/>
        <family val="3"/>
        <charset val="128"/>
        <scheme val="minor"/>
      </rPr>
      <t>p</t>
    </r>
    <phoneticPr fontId="1"/>
  </si>
  <si>
    <t>kW</t>
    <phoneticPr fontId="1"/>
  </si>
  <si>
    <t>h/年</t>
    <rPh sb="2" eb="3">
      <t>ネン</t>
    </rPh>
    <phoneticPr fontId="1"/>
  </si>
  <si>
    <t>年間稼働時間</t>
    <phoneticPr fontId="1"/>
  </si>
  <si>
    <t>年間稼働時間＝1日あたり稼働時間（h/day）×稼働日数（day/年）</t>
    <rPh sb="0" eb="6">
      <t>ネンカンカドウジカン</t>
    </rPh>
    <rPh sb="8" eb="9">
      <t>ニチ</t>
    </rPh>
    <rPh sb="12" eb="16">
      <t>カドウジカン</t>
    </rPh>
    <rPh sb="24" eb="28">
      <t>カドウニッスウ</t>
    </rPh>
    <rPh sb="33" eb="34">
      <t>ネン</t>
    </rPh>
    <phoneticPr fontId="1"/>
  </si>
  <si>
    <t>1日あたり稼働時間</t>
    <rPh sb="1" eb="2">
      <t>ニチ</t>
    </rPh>
    <rPh sb="5" eb="9">
      <t>カドウジカン</t>
    </rPh>
    <phoneticPr fontId="1"/>
  </si>
  <si>
    <t>稼働日数</t>
    <rPh sb="0" eb="4">
      <t>カドウニッスウ</t>
    </rPh>
    <phoneticPr fontId="1"/>
  </si>
  <si>
    <t>h/day</t>
    <phoneticPr fontId="1"/>
  </si>
  <si>
    <t>day/年</t>
    <rPh sb="4" eb="5">
      <t>ネン</t>
    </rPh>
    <phoneticPr fontId="1"/>
  </si>
  <si>
    <t>EG</t>
    <phoneticPr fontId="1"/>
  </si>
  <si>
    <t>EC</t>
    <phoneticPr fontId="1"/>
  </si>
  <si>
    <t>ER</t>
    <phoneticPr fontId="1"/>
  </si>
  <si>
    <t>補機消費電力：　理論上の最大値とすること。</t>
    <rPh sb="0" eb="6">
      <t>ホキショウヒデンリョク</t>
    </rPh>
    <rPh sb="8" eb="11">
      <t>リロンジョウ</t>
    </rPh>
    <rPh sb="12" eb="15">
      <t>サイダイチ</t>
    </rPh>
    <phoneticPr fontId="1"/>
  </si>
  <si>
    <t>年間稼働日数：　計画された定期メインテナンスの期間を除く。</t>
    <rPh sb="0" eb="6">
      <t>ネンカンカドウニッスウ</t>
    </rPh>
    <rPh sb="8" eb="10">
      <t>ケイカク</t>
    </rPh>
    <rPh sb="13" eb="15">
      <t>テイキ</t>
    </rPh>
    <rPh sb="23" eb="25">
      <t>キカン</t>
    </rPh>
    <rPh sb="26" eb="27">
      <t>ノゾ</t>
    </rPh>
    <phoneticPr fontId="1"/>
  </si>
  <si>
    <r>
      <t>＝PE</t>
    </r>
    <r>
      <rPr>
        <vertAlign val="subscript"/>
        <sz val="11"/>
        <color theme="1"/>
        <rFont val="ＭＳ Ｐゴシック"/>
        <family val="3"/>
        <charset val="128"/>
        <scheme val="minor"/>
      </rPr>
      <t>ONSITE,p</t>
    </r>
    <r>
      <rPr>
        <sz val="11"/>
        <color theme="1"/>
        <rFont val="ＭＳ Ｐゴシック"/>
        <family val="2"/>
        <charset val="128"/>
        <scheme val="minor"/>
      </rPr>
      <t>＋PE</t>
    </r>
    <r>
      <rPr>
        <vertAlign val="subscript"/>
        <sz val="11"/>
        <color theme="1"/>
        <rFont val="ＭＳ Ｐゴシック"/>
        <family val="3"/>
        <charset val="128"/>
        <scheme val="minor"/>
      </rPr>
      <t>TRANS,p</t>
    </r>
    <phoneticPr fontId="1"/>
  </si>
  <si>
    <r>
      <t>PE</t>
    </r>
    <r>
      <rPr>
        <vertAlign val="subscript"/>
        <sz val="11"/>
        <color theme="1"/>
        <rFont val="ＭＳ Ｐゴシック"/>
        <family val="3"/>
        <charset val="128"/>
        <scheme val="minor"/>
      </rPr>
      <t>ONSITE,p</t>
    </r>
    <phoneticPr fontId="1"/>
  </si>
  <si>
    <r>
      <t>PE</t>
    </r>
    <r>
      <rPr>
        <vertAlign val="subscript"/>
        <sz val="11"/>
        <color theme="1"/>
        <rFont val="ＭＳ Ｐゴシック"/>
        <family val="3"/>
        <charset val="128"/>
        <scheme val="minor"/>
      </rPr>
      <t>TRANS,p</t>
    </r>
    <phoneticPr fontId="1"/>
  </si>
  <si>
    <t>バイオマスの輸送に要した化石燃料消費によるCO2排出量</t>
    <rPh sb="6" eb="8">
      <t>ユソウ</t>
    </rPh>
    <rPh sb="9" eb="10">
      <t>ヨウ</t>
    </rPh>
    <rPh sb="12" eb="18">
      <t>カセキネンリョウショウヒ</t>
    </rPh>
    <rPh sb="24" eb="27">
      <t>ハイシュツリョウ</t>
    </rPh>
    <phoneticPr fontId="1"/>
  </si>
  <si>
    <t>FC</t>
    <phoneticPr fontId="1"/>
  </si>
  <si>
    <t>EFfuel,i</t>
    <phoneticPr fontId="1"/>
  </si>
  <si>
    <t>化石燃料消費量</t>
    <rPh sb="0" eb="7">
      <t>カセキネンリョウショウヒリョウ</t>
    </rPh>
    <phoneticPr fontId="1"/>
  </si>
  <si>
    <t>化石燃料の真発熱量</t>
    <rPh sb="0" eb="4">
      <t>カセキネンリョウ</t>
    </rPh>
    <rPh sb="5" eb="9">
      <t>シンハツネツリョウ</t>
    </rPh>
    <phoneticPr fontId="1"/>
  </si>
  <si>
    <t>化石燃料の熱量当たり排出係数</t>
    <rPh sb="0" eb="4">
      <t>カセキネンリョウ</t>
    </rPh>
    <rPh sb="5" eb="8">
      <t>ネツリョウア</t>
    </rPh>
    <rPh sb="10" eb="14">
      <t>ハイシュツケイスウ</t>
    </rPh>
    <phoneticPr fontId="1"/>
  </si>
  <si>
    <t>＝（（EG（ｋW）－EC（ｋW)）×年間稼働時間（h/年））/1000</t>
    <phoneticPr fontId="1"/>
  </si>
  <si>
    <t>H</t>
    <phoneticPr fontId="1"/>
  </si>
  <si>
    <t>mass or volume /p</t>
    <phoneticPr fontId="1"/>
  </si>
  <si>
    <t>GJ/mass or volume</t>
    <phoneticPr fontId="1"/>
  </si>
  <si>
    <t>tCO2/GJ</t>
    <phoneticPr fontId="1"/>
  </si>
  <si>
    <t>バイオマス発電システムの稼働時の化石燃料消費によるCO2排出量</t>
    <rPh sb="5" eb="7">
      <t>ハツデン</t>
    </rPh>
    <rPh sb="12" eb="14">
      <t>カドウ</t>
    </rPh>
    <rPh sb="14" eb="15">
      <t>ジ</t>
    </rPh>
    <rPh sb="16" eb="22">
      <t>カセキネンリョウショウヒ</t>
    </rPh>
    <rPh sb="28" eb="31">
      <t>ハイシュツリョウ</t>
    </rPh>
    <phoneticPr fontId="1"/>
  </si>
  <si>
    <t>CO2排出削減量＝RE－PE</t>
    <rPh sb="3" eb="5">
      <t>ハイシュツ</t>
    </rPh>
    <rPh sb="5" eb="7">
      <t>サクゲン</t>
    </rPh>
    <rPh sb="7" eb="8">
      <t>リョウ</t>
    </rPh>
    <phoneticPr fontId="1"/>
  </si>
  <si>
    <r>
      <t>PE</t>
    </r>
    <r>
      <rPr>
        <vertAlign val="subscript"/>
        <sz val="11"/>
        <color theme="1"/>
        <rFont val="ＭＳ Ｐゴシック"/>
        <family val="3"/>
        <charset val="128"/>
        <scheme val="minor"/>
      </rPr>
      <t>TRANS,p</t>
    </r>
    <r>
      <rPr>
        <sz val="11"/>
        <color theme="1"/>
        <rFont val="ＭＳ Ｐゴシック"/>
        <family val="2"/>
        <charset val="128"/>
        <scheme val="minor"/>
      </rPr>
      <t>＝FC</t>
    </r>
    <r>
      <rPr>
        <vertAlign val="subscript"/>
        <sz val="11"/>
        <color theme="1"/>
        <rFont val="ＭＳ Ｐゴシック"/>
        <family val="3"/>
        <charset val="128"/>
        <scheme val="minor"/>
      </rPr>
      <t>trans</t>
    </r>
    <r>
      <rPr>
        <sz val="11"/>
        <color theme="1"/>
        <rFont val="ＭＳ Ｐゴシック"/>
        <family val="2"/>
        <charset val="128"/>
        <scheme val="minor"/>
      </rPr>
      <t>×NCV×EF</t>
    </r>
    <r>
      <rPr>
        <vertAlign val="subscript"/>
        <sz val="11"/>
        <color theme="1"/>
        <rFont val="ＭＳ Ｐゴシック"/>
        <family val="3"/>
        <charset val="128"/>
        <scheme val="minor"/>
      </rPr>
      <t>fuel</t>
    </r>
    <phoneticPr fontId="1"/>
  </si>
  <si>
    <t>Option 1</t>
    <phoneticPr fontId="1"/>
  </si>
  <si>
    <r>
      <t>PE</t>
    </r>
    <r>
      <rPr>
        <vertAlign val="subscript"/>
        <sz val="11"/>
        <color theme="1"/>
        <rFont val="ＭＳ Ｐゴシック"/>
        <family val="3"/>
        <charset val="128"/>
        <scheme val="minor"/>
      </rPr>
      <t>TRANS,p</t>
    </r>
    <r>
      <rPr>
        <sz val="11"/>
        <color theme="1"/>
        <rFont val="ＭＳ Ｐゴシック"/>
        <family val="2"/>
        <charset val="128"/>
        <scheme val="minor"/>
      </rPr>
      <t>＝D×FR×EF</t>
    </r>
    <r>
      <rPr>
        <vertAlign val="subscript"/>
        <sz val="11"/>
        <color theme="1"/>
        <rFont val="ＭＳ Ｐゴシック"/>
        <family val="3"/>
        <charset val="128"/>
        <scheme val="minor"/>
      </rPr>
      <t>vehicle</t>
    </r>
    <phoneticPr fontId="1"/>
  </si>
  <si>
    <t>D</t>
    <phoneticPr fontId="1"/>
  </si>
  <si>
    <t>FR</t>
    <phoneticPr fontId="1"/>
  </si>
  <si>
    <r>
      <t>EF</t>
    </r>
    <r>
      <rPr>
        <vertAlign val="subscript"/>
        <sz val="11"/>
        <color theme="1"/>
        <rFont val="ＭＳ Ｐゴシック"/>
        <family val="3"/>
        <charset val="128"/>
        <scheme val="minor"/>
      </rPr>
      <t>vehicle</t>
    </r>
    <phoneticPr fontId="1"/>
  </si>
  <si>
    <t>km</t>
    <phoneticPr fontId="1"/>
  </si>
  <si>
    <t>t-CO2/ton/km</t>
    <phoneticPr fontId="1"/>
  </si>
  <si>
    <t>mass or volume /年</t>
    <rPh sb="16" eb="17">
      <t>ネン</t>
    </rPh>
    <phoneticPr fontId="1"/>
  </si>
  <si>
    <t>ton/年</t>
    <rPh sb="4" eb="5">
      <t>ネン</t>
    </rPh>
    <phoneticPr fontId="1"/>
  </si>
  <si>
    <t>バイオマス発電所とバイオマス収集サイトの距離</t>
    <rPh sb="5" eb="8">
      <t>ハツデンショ</t>
    </rPh>
    <rPh sb="14" eb="16">
      <t>シュウシュウ</t>
    </rPh>
    <rPh sb="20" eb="22">
      <t>キョリ</t>
    </rPh>
    <phoneticPr fontId="1"/>
  </si>
  <si>
    <t>バイオマス輸送量</t>
    <rPh sb="5" eb="8">
      <t>ユソウリョウ</t>
    </rPh>
    <phoneticPr fontId="1"/>
  </si>
  <si>
    <t>バイオマス輸送量と輸送距離当たりCO2排出係数</t>
    <rPh sb="5" eb="8">
      <t>ユソウリョウ</t>
    </rPh>
    <rPh sb="9" eb="14">
      <t>ユソウキョリア</t>
    </rPh>
    <rPh sb="19" eb="23">
      <t>ハイシュツケイスウ</t>
    </rPh>
    <phoneticPr fontId="1"/>
  </si>
  <si>
    <t>化石燃料の熱量当たりCO2排出係数</t>
    <rPh sb="0" eb="4">
      <t>カセキネンリョウ</t>
    </rPh>
    <rPh sb="5" eb="8">
      <t>ネツリョウア</t>
    </rPh>
    <rPh sb="13" eb="17">
      <t>ハイシュツケイスウ</t>
    </rPh>
    <phoneticPr fontId="1"/>
  </si>
  <si>
    <t>＝FC(mass or volume /p)×NCV(GJ/mass or volume)×EFfuel,i(TCO2/GJ)</t>
    <phoneticPr fontId="1"/>
  </si>
  <si>
    <t>Option 2</t>
    <phoneticPr fontId="1"/>
  </si>
  <si>
    <r>
      <t>=NEG</t>
    </r>
    <r>
      <rPr>
        <vertAlign val="subscript"/>
        <sz val="11"/>
        <color theme="1"/>
        <rFont val="ＭＳ Ｐゴシック"/>
        <family val="3"/>
        <charset val="128"/>
        <scheme val="minor"/>
      </rPr>
      <t>p</t>
    </r>
    <r>
      <rPr>
        <sz val="11"/>
        <color theme="1"/>
        <rFont val="ＭＳ Ｐゴシック"/>
        <family val="2"/>
        <charset val="128"/>
        <scheme val="minor"/>
      </rPr>
      <t>×EF</t>
    </r>
    <r>
      <rPr>
        <vertAlign val="subscript"/>
        <sz val="11"/>
        <color theme="1"/>
        <rFont val="ＭＳ Ｐゴシック"/>
        <family val="3"/>
        <charset val="128"/>
        <scheme val="minor"/>
      </rPr>
      <t>RE,elec</t>
    </r>
    <phoneticPr fontId="1"/>
  </si>
  <si>
    <t>輸送に要した化石燃料消費量</t>
    <rPh sb="0" eb="2">
      <t>ユソウ</t>
    </rPh>
    <rPh sb="3" eb="4">
      <t>ヨウ</t>
    </rPh>
    <rPh sb="6" eb="13">
      <t>カセキネンリョウショウヒリョウ</t>
    </rPh>
    <phoneticPr fontId="1"/>
  </si>
  <si>
    <r>
      <t>FC</t>
    </r>
    <r>
      <rPr>
        <vertAlign val="subscript"/>
        <sz val="11"/>
        <color theme="1"/>
        <rFont val="ＭＳ Ｐゴシック"/>
        <family val="3"/>
        <charset val="128"/>
        <scheme val="minor"/>
      </rPr>
      <t>trans</t>
    </r>
    <phoneticPr fontId="1"/>
  </si>
  <si>
    <r>
      <t>EF</t>
    </r>
    <r>
      <rPr>
        <vertAlign val="subscript"/>
        <sz val="11"/>
        <color theme="1"/>
        <rFont val="ＭＳ Ｐゴシック"/>
        <family val="3"/>
        <charset val="128"/>
        <scheme val="minor"/>
      </rPr>
      <t>fuel,i</t>
    </r>
    <phoneticPr fontId="1"/>
  </si>
  <si>
    <t>※　計算式はバイオマス発電の方法論（ID_AM027及びMM_AM004）に基づく。</t>
    <rPh sb="2" eb="5">
      <t>ケイサンシキ</t>
    </rPh>
    <rPh sb="11" eb="13">
      <t>ハツデン</t>
    </rPh>
    <rPh sb="14" eb="16">
      <t>ホウホウ</t>
    </rPh>
    <rPh sb="16" eb="17">
      <t>ロン</t>
    </rPh>
    <rPh sb="26" eb="27">
      <t>オヨ</t>
    </rPh>
    <rPh sb="38" eb="39">
      <t>モト</t>
    </rPh>
    <phoneticPr fontId="1"/>
  </si>
  <si>
    <t>※表中の該当する燃料種のLowerまたはUpperの値を入力（承認済み方法論を参照）。</t>
    <rPh sb="1" eb="3">
      <t>ヒョウチュウ</t>
    </rPh>
    <rPh sb="4" eb="6">
      <t>ガイトウ</t>
    </rPh>
    <rPh sb="8" eb="11">
      <t>ネンリョウシュ</t>
    </rPh>
    <rPh sb="26" eb="27">
      <t>アタイ</t>
    </rPh>
    <rPh sb="28" eb="30">
      <t>ニュウリョク</t>
    </rPh>
    <rPh sb="31" eb="34">
      <t>ショウニンズ</t>
    </rPh>
    <rPh sb="35" eb="38">
      <t>ホウホウロン</t>
    </rPh>
    <rPh sb="39" eb="41">
      <t>サンショウ</t>
    </rPh>
    <phoneticPr fontId="1"/>
  </si>
  <si>
    <t>GJ/kg(fuel)</t>
    <phoneticPr fontId="1"/>
  </si>
  <si>
    <t>※1T=1000G、1Gg＝1,000,000kgで換算</t>
    <rPh sb="26" eb="28">
      <t>カンザン</t>
    </rPh>
    <phoneticPr fontId="1"/>
  </si>
  <si>
    <t>※1T=1000G、1tCO2＝1,000kgCO2で換算</t>
    <rPh sb="27" eb="29">
      <t>カンザン</t>
    </rPh>
    <phoneticPr fontId="1"/>
  </si>
  <si>
    <r>
      <t>バイオマス発電システムの</t>
    </r>
    <r>
      <rPr>
        <sz val="11"/>
        <color theme="1"/>
        <rFont val="ＭＳ Ｐゴシック"/>
        <family val="3"/>
        <charset val="128"/>
        <scheme val="minor"/>
      </rPr>
      <t>年間発電量（補機消費電力を除く）</t>
    </r>
    <rPh sb="5" eb="7">
      <t>ハツデン</t>
    </rPh>
    <rPh sb="12" eb="14">
      <t>ネンカン</t>
    </rPh>
    <rPh sb="14" eb="17">
      <t>ハツデンリョウ</t>
    </rPh>
    <rPh sb="18" eb="19">
      <t>タスク</t>
    </rPh>
    <rPh sb="19" eb="20">
      <t>キ</t>
    </rPh>
    <rPh sb="20" eb="22">
      <t>ショウヒ</t>
    </rPh>
    <rPh sb="22" eb="24">
      <t>デンリョク</t>
    </rPh>
    <rPh sb="25" eb="26">
      <t>ノゾ</t>
    </rPh>
    <phoneticPr fontId="1"/>
  </si>
  <si>
    <r>
      <t>バイオマス発電機能力：　仕様上の能力(kW)ではなく想定される稼働時の発電</t>
    </r>
    <r>
      <rPr>
        <sz val="11"/>
        <color theme="1"/>
        <rFont val="ＭＳ Ｐゴシック"/>
        <family val="3"/>
        <charset val="128"/>
        <scheme val="minor"/>
      </rPr>
      <t>出力</t>
    </r>
    <r>
      <rPr>
        <sz val="11"/>
        <color theme="1"/>
        <rFont val="ＭＳ Ｐゴシック"/>
        <family val="2"/>
        <charset val="128"/>
        <scheme val="minor"/>
      </rPr>
      <t>(kW)とする。</t>
    </r>
    <rPh sb="5" eb="10">
      <t>ハツデンキノウリョク</t>
    </rPh>
    <rPh sb="12" eb="14">
      <t>シヨウ</t>
    </rPh>
    <rPh sb="14" eb="18">
      <t>ジョウノノウリョク</t>
    </rPh>
    <rPh sb="26" eb="28">
      <t>ソウテイ</t>
    </rPh>
    <rPh sb="31" eb="33">
      <t>カドウ</t>
    </rPh>
    <rPh sb="33" eb="34">
      <t>ジ</t>
    </rPh>
    <rPh sb="35" eb="37">
      <t>ハツデン</t>
    </rPh>
    <rPh sb="37" eb="39">
      <t>シュツリョク</t>
    </rPh>
    <phoneticPr fontId="1"/>
  </si>
  <si>
    <r>
      <rPr>
        <sz val="11"/>
        <color rgb="FFFF0000"/>
        <rFont val="ＭＳ Ｐゴシック"/>
        <family val="3"/>
        <charset val="128"/>
        <scheme val="minor"/>
      </rPr>
      <t xml:space="preserve">     </t>
    </r>
    <r>
      <rPr>
        <sz val="11"/>
        <color theme="1"/>
        <rFont val="ＭＳ Ｐゴシック"/>
        <family val="3"/>
        <charset val="128"/>
        <scheme val="minor"/>
      </rPr>
      <t>O</t>
    </r>
    <r>
      <rPr>
        <sz val="11"/>
        <color theme="1"/>
        <rFont val="ＭＳ Ｐゴシック"/>
        <family val="2"/>
        <charset val="128"/>
        <scheme val="minor"/>
      </rPr>
      <t>ption1：輸送に要した燃料消費量をモニタリングし計算する方法</t>
    </r>
    <rPh sb="13" eb="15">
      <t>ユソウ</t>
    </rPh>
    <rPh sb="32" eb="34">
      <t>ケイサン</t>
    </rPh>
    <rPh sb="36" eb="38">
      <t>ホウホウ</t>
    </rPh>
    <phoneticPr fontId="1"/>
  </si>
  <si>
    <r>
      <rPr>
        <sz val="11"/>
        <color rgb="FFFF0000"/>
        <rFont val="ＭＳ Ｐゴシック"/>
        <family val="3"/>
        <charset val="128"/>
        <scheme val="minor"/>
      </rPr>
      <t xml:space="preserve">     </t>
    </r>
    <r>
      <rPr>
        <sz val="11"/>
        <color theme="1"/>
        <rFont val="ＭＳ Ｐゴシック"/>
        <family val="3"/>
        <charset val="128"/>
        <scheme val="minor"/>
      </rPr>
      <t>O</t>
    </r>
    <r>
      <rPr>
        <sz val="11"/>
        <color theme="1"/>
        <rFont val="ＭＳ Ｐゴシック"/>
        <family val="2"/>
        <charset val="128"/>
        <scheme val="minor"/>
      </rPr>
      <t>ption2：バイオマス輸送量をモニタリングし輸送距離と係数から計算する方法</t>
    </r>
    <rPh sb="18" eb="21">
      <t>ユソウリョウ</t>
    </rPh>
    <rPh sb="29" eb="33">
      <t>ユソウキョリ</t>
    </rPh>
    <rPh sb="34" eb="36">
      <t>ケイスウ</t>
    </rPh>
    <rPh sb="38" eb="40">
      <t>ケイサン</t>
    </rPh>
    <rPh sb="42" eb="44">
      <t>ホウホウ</t>
    </rPh>
    <phoneticPr fontId="1"/>
  </si>
  <si>
    <t>CO2排出削減量＝BE－PE</t>
    <rPh sb="3" eb="5">
      <t>ハイシュツ</t>
    </rPh>
    <rPh sb="5" eb="7">
      <t>サクゲン</t>
    </rPh>
    <rPh sb="7" eb="8">
      <t>リョウ</t>
    </rPh>
    <phoneticPr fontId="1"/>
  </si>
  <si>
    <t>BE</t>
    <phoneticPr fontId="1"/>
  </si>
  <si>
    <r>
      <t>EF</t>
    </r>
    <r>
      <rPr>
        <vertAlign val="subscript"/>
        <sz val="11"/>
        <color theme="1"/>
        <rFont val="ＭＳ Ｐゴシック"/>
        <family val="3"/>
        <charset val="128"/>
        <scheme val="minor"/>
      </rPr>
      <t>Bau,elec</t>
    </r>
    <phoneticPr fontId="1"/>
  </si>
  <si>
    <t>●BaUのＣＯ２排出量の計算</t>
    <rPh sb="8" eb="10">
      <t>ハイシュツ</t>
    </rPh>
    <rPh sb="10" eb="11">
      <t>リョウ</t>
    </rPh>
    <rPh sb="12" eb="14">
      <t>ケイサン</t>
    </rPh>
    <phoneticPr fontId="1"/>
  </si>
  <si>
    <t>2025-2027JCM設備補助CO2排出削減量計算　（燃料種ごとの排出係数）</t>
    <rPh sb="28" eb="31">
      <t>ネンリョウシュ</t>
    </rPh>
    <rPh sb="34" eb="38">
      <t>ハイシュツケイスウ</t>
    </rPh>
    <phoneticPr fontId="1"/>
  </si>
  <si>
    <t>BaU設備、リファレンス設備及びプロジェクト設備で用いる燃料のCO2排出係数については、IPCCの以下表を参照ください。</t>
    <rPh sb="3" eb="5">
      <t>セツビ</t>
    </rPh>
    <rPh sb="12" eb="15">
      <t>セツビオヨ</t>
    </rPh>
    <rPh sb="22" eb="24">
      <t>セツビ</t>
    </rPh>
    <rPh sb="25" eb="26">
      <t>モチ</t>
    </rPh>
    <rPh sb="28" eb="30">
      <t>ネンリョウ</t>
    </rPh>
    <rPh sb="34" eb="36">
      <t>ハイシュツ</t>
    </rPh>
    <rPh sb="36" eb="38">
      <t>ケイスウ</t>
    </rPh>
    <rPh sb="49" eb="51">
      <t>イカ</t>
    </rPh>
    <rPh sb="51" eb="52">
      <t>ヒョウ</t>
    </rPh>
    <rPh sb="53" eb="55">
      <t>サンショウ</t>
    </rPh>
    <phoneticPr fontId="1"/>
  </si>
  <si>
    <t>2025-2027 JCM設備補助リファレンスからのCO2排出削減量計算（バイオマス発電）</t>
    <rPh sb="42" eb="44">
      <t>ハツデン</t>
    </rPh>
    <phoneticPr fontId="1"/>
  </si>
  <si>
    <t>2025-2027 JCM設備補助BaUからのCO2排出削減量計算（バイオマス発電）</t>
    <rPh sb="39" eb="41">
      <t>ハツデン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</si>
</sst>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000_ "/>
    <numFmt numFmtId="179" formatCode="#,##0.0000_ "/>
  </numFmts>
  <fonts count="12"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1"/>
      <name val="ＭＳ Ｐゴシック"/>
      <family val="3"/>
      <charset val="128"/>
    </font>
    <font>
      <sz val="10"/>
      <name val="ＭＳ Ｐゴシック"/>
      <family val="3"/>
      <charset val="128"/>
    </font>
    <font>
      <sz val="6"/>
      <name val="ＭＳ Ｐゴシック"/>
      <family val="3"/>
      <charset val="128"/>
    </font>
    <font>
      <sz val="11"/>
      <color rgb="FFFF0000"/>
      <name val="ＭＳ Ｐゴシック"/>
      <family val="2"/>
      <charset val="128"/>
      <scheme val="minor"/>
    </font>
    <font>
      <b/>
      <sz val="11"/>
      <color theme="1"/>
      <name val="ＭＳ Ｐゴシック"/>
      <family val="3"/>
      <charset val="128"/>
      <scheme val="minor"/>
    </font>
    <font>
      <vertAlign val="subscript"/>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41">
    <xf numFmtId="0" fontId="0" fillId="0" borderId="0" xfId="0">
      <alignment vertical="center"/>
    </xf>
    <xf numFmtId="0" fontId="0" fillId="0" borderId="0" xfId="0" applyAlignment="1">
      <alignment horizontal="right" vertical="center"/>
    </xf>
    <xf numFmtId="0" fontId="2" fillId="0" borderId="0" xfId="0" applyFont="1">
      <alignment vertical="center"/>
    </xf>
    <xf numFmtId="176" fontId="0" fillId="2" borderId="1" xfId="0" applyNumberFormat="1" applyFill="1" applyBorder="1">
      <alignment vertical="center"/>
    </xf>
    <xf numFmtId="177" fontId="0" fillId="2" borderId="1" xfId="0" applyNumberFormat="1" applyFill="1" applyBorder="1">
      <alignment vertical="center"/>
    </xf>
    <xf numFmtId="0" fontId="0" fillId="2" borderId="1" xfId="0" applyFill="1" applyBorder="1">
      <alignment vertical="center"/>
    </xf>
    <xf numFmtId="178" fontId="0" fillId="2" borderId="1" xfId="0" applyNumberFormat="1" applyFill="1" applyBorder="1">
      <alignment vertical="center"/>
    </xf>
    <xf numFmtId="178" fontId="0" fillId="0" borderId="0" xfId="0" applyNumberFormat="1">
      <alignment vertical="center"/>
    </xf>
    <xf numFmtId="0" fontId="6" fillId="0" borderId="0" xfId="0" applyFont="1">
      <alignmen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shrinkToFit="1"/>
    </xf>
    <xf numFmtId="0" fontId="0" fillId="2" borderId="1" xfId="0" applyFill="1" applyBorder="1" applyAlignment="1">
      <alignment horizontal="center" vertical="center" shrinkToFit="1"/>
    </xf>
    <xf numFmtId="0" fontId="4" fillId="2" borderId="1" xfId="0" applyFont="1" applyFill="1" applyBorder="1" applyAlignment="1">
      <alignment horizontal="center" vertical="center"/>
    </xf>
    <xf numFmtId="0" fontId="4" fillId="0" borderId="1" xfId="0" applyFont="1" applyBorder="1">
      <alignment vertical="center"/>
    </xf>
    <xf numFmtId="0" fontId="4" fillId="3" borderId="1" xfId="0" applyFont="1" applyFill="1" applyBorder="1" applyAlignment="1">
      <alignment horizontal="center" vertical="center"/>
    </xf>
    <xf numFmtId="0" fontId="4" fillId="0" borderId="1" xfId="0" applyFont="1" applyBorder="1" applyAlignment="1">
      <alignment vertical="center" shrinkToFit="1"/>
    </xf>
    <xf numFmtId="177" fontId="0" fillId="3" borderId="1" xfId="0" applyNumberFormat="1" applyFill="1" applyBorder="1">
      <alignment vertical="center"/>
    </xf>
    <xf numFmtId="0" fontId="7" fillId="0" borderId="0" xfId="0" applyFont="1">
      <alignment vertical="center"/>
    </xf>
    <xf numFmtId="0" fontId="0" fillId="0" borderId="0" xfId="0" applyAlignment="1">
      <alignment vertical="center" shrinkToFit="1"/>
    </xf>
    <xf numFmtId="177" fontId="0" fillId="0" borderId="0" xfId="0" applyNumberFormat="1">
      <alignment vertical="center"/>
    </xf>
    <xf numFmtId="0" fontId="0" fillId="0" borderId="0" xfId="0" applyAlignment="1">
      <alignment horizontal="center" vertical="center"/>
    </xf>
    <xf numFmtId="0" fontId="0" fillId="0" borderId="1" xfId="0" applyBorder="1" applyAlignment="1">
      <alignment vertical="center" shrinkToFit="1"/>
    </xf>
    <xf numFmtId="0" fontId="9" fillId="0" borderId="0" xfId="0" applyFont="1">
      <alignment vertical="center"/>
    </xf>
    <xf numFmtId="0" fontId="0" fillId="0" borderId="0" xfId="0" quotePrefix="1">
      <alignment vertical="center"/>
    </xf>
    <xf numFmtId="0" fontId="0" fillId="0" borderId="0" xfId="0" quotePrefix="1" applyAlignment="1">
      <alignment horizontal="right" vertical="center"/>
    </xf>
    <xf numFmtId="179" fontId="0" fillId="0" borderId="1" xfId="0" applyNumberFormat="1" applyBorder="1">
      <alignment vertical="center"/>
    </xf>
    <xf numFmtId="0" fontId="0" fillId="0" borderId="1" xfId="0" applyBorder="1">
      <alignment vertical="center"/>
    </xf>
    <xf numFmtId="0" fontId="11" fillId="0" borderId="0" xfId="0" applyFont="1">
      <alignment vertical="center"/>
    </xf>
    <xf numFmtId="0" fontId="10" fillId="0" borderId="0" xfId="0" applyFont="1">
      <alignment vertical="center"/>
    </xf>
    <xf numFmtId="0" fontId="0" fillId="2" borderId="2" xfId="0"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4" fillId="2" borderId="1" xfId="0" applyFont="1" applyFill="1" applyBorder="1" applyAlignment="1">
      <alignment horizontal="center" vertical="center" shrinkToFit="1"/>
    </xf>
    <xf numFmtId="0" fontId="4" fillId="0" borderId="1" xfId="0" applyFont="1" applyBorder="1" applyAlignment="1">
      <alignment horizontal="left" vertical="center" wrapText="1"/>
    </xf>
    <xf numFmtId="0" fontId="4" fillId="2" borderId="1" xfId="0" applyFont="1" applyFill="1" applyBorder="1" applyAlignment="1">
      <alignment vertical="center" wrapText="1"/>
    </xf>
    <xf numFmtId="0" fontId="4" fillId="0" borderId="1" xfId="0" applyFont="1" applyBorder="1" applyAlignment="1">
      <alignment horizontal="left" vertical="center"/>
    </xf>
    <xf numFmtId="0" fontId="4" fillId="0" borderId="1" xfId="1" applyFont="1" applyBorder="1" applyAlignment="1">
      <alignment horizontal="left" vertical="center" wrapText="1"/>
    </xf>
    <xf numFmtId="0" fontId="0" fillId="0" borderId="1" xfId="0" applyBorder="1" applyAlignment="1">
      <alignment vertical="center" wrapText="1"/>
    </xf>
    <xf numFmtId="0" fontId="4" fillId="2" borderId="1" xfId="1" applyFont="1" applyFill="1" applyBorder="1" applyAlignment="1">
      <alignment horizontal="left" vertical="center" wrapText="1"/>
    </xf>
    <xf numFmtId="0" fontId="0" fillId="2" borderId="1" xfId="0"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FFFF00"/>
      <color rgb="FF0000FF"/>
      <color rgb="FF99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57150</xdr:colOff>
      <xdr:row>0</xdr:row>
      <xdr:rowOff>19050</xdr:rowOff>
    </xdr:from>
    <xdr:to>
      <xdr:col>18</xdr:col>
      <xdr:colOff>676275</xdr:colOff>
      <xdr:row>3</xdr:row>
      <xdr:rowOff>133350</xdr:rowOff>
    </xdr:to>
    <xdr:sp macro="" textlink="">
      <xdr:nvSpPr>
        <xdr:cNvPr id="2" name="テキスト ボックス 1">
          <a:extLst>
            <a:ext uri="{FF2B5EF4-FFF2-40B4-BE49-F238E27FC236}">
              <a16:creationId xmlns:a16="http://schemas.microsoft.com/office/drawing/2014/main" id="{D010B3F2-4EEE-4393-AC76-5C9C0D69C945}"/>
            </a:ext>
          </a:extLst>
        </xdr:cNvPr>
        <xdr:cNvSpPr txBox="1"/>
      </xdr:nvSpPr>
      <xdr:spPr>
        <a:xfrm>
          <a:off x="5619750" y="19050"/>
          <a:ext cx="7372350" cy="628650"/>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Ba</a:t>
          </a:r>
          <a:r>
            <a:rPr kumimoji="1" lang="ja-JP" altLang="en-US" sz="900">
              <a:solidFill>
                <a:srgbClr val="FF0000"/>
              </a:solidFill>
            </a:rPr>
            <a:t>Ｕ排出量の考え方</a:t>
          </a:r>
        </a:p>
        <a:p>
          <a:r>
            <a:rPr kumimoji="1" lang="ja-JP" altLang="en-US" sz="900">
              <a:solidFill>
                <a:srgbClr val="FF0000"/>
              </a:solidFill>
            </a:rPr>
            <a:t>・省エネルギー設備で、現在工場等で使用している設備を置き換える場合は、現在使用している設備の排出量とする。</a:t>
          </a:r>
        </a:p>
        <a:p>
          <a:r>
            <a:rPr kumimoji="1" lang="ja-JP" altLang="en-US" sz="900">
              <a:solidFill>
                <a:srgbClr val="FF0000"/>
              </a:solidFill>
            </a:rPr>
            <a:t>・新設工場などに新たに省エネルギー設備を導入する場合は、現時点においてその国で一般的に使われている同種設備の排出量とする。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79</xdr:row>
      <xdr:rowOff>32656</xdr:rowOff>
    </xdr:from>
    <xdr:to>
      <xdr:col>12</xdr:col>
      <xdr:colOff>87501</xdr:colOff>
      <xdr:row>139</xdr:row>
      <xdr:rowOff>104798</xdr:rowOff>
    </xdr:to>
    <xdr:grpSp>
      <xdr:nvGrpSpPr>
        <xdr:cNvPr id="2" name="グループ化 1">
          <a:extLst>
            <a:ext uri="{FF2B5EF4-FFF2-40B4-BE49-F238E27FC236}">
              <a16:creationId xmlns:a16="http://schemas.microsoft.com/office/drawing/2014/main" id="{1F8EF38C-88A9-43AE-80CA-39F4C5522403}"/>
            </a:ext>
          </a:extLst>
        </xdr:cNvPr>
        <xdr:cNvGrpSpPr/>
      </xdr:nvGrpSpPr>
      <xdr:grpSpPr>
        <a:xfrm>
          <a:off x="314324" y="13577206"/>
          <a:ext cx="7612252" cy="10359142"/>
          <a:chOff x="314324" y="13577206"/>
          <a:chExt cx="7612252" cy="10359142"/>
        </a:xfrm>
      </xdr:grpSpPr>
      <xdr:pic>
        <xdr:nvPicPr>
          <xdr:cNvPr id="3" name="図 2">
            <a:extLst>
              <a:ext uri="{FF2B5EF4-FFF2-40B4-BE49-F238E27FC236}">
                <a16:creationId xmlns:a16="http://schemas.microsoft.com/office/drawing/2014/main" id="{C1D03035-BA98-4B97-810E-EF21733FFE5B}"/>
              </a:ext>
            </a:extLst>
          </xdr:cNvPr>
          <xdr:cNvPicPr>
            <a:picLocks noChangeAspect="1"/>
          </xdr:cNvPicPr>
        </xdr:nvPicPr>
        <xdr:blipFill>
          <a:blip xmlns:r="http://schemas.openxmlformats.org/officeDocument/2006/relationships" r:embed="rId1"/>
          <a:stretch>
            <a:fillRect/>
          </a:stretch>
        </xdr:blipFill>
        <xdr:spPr>
          <a:xfrm>
            <a:off x="314324" y="13577206"/>
            <a:ext cx="7612252" cy="10359142"/>
          </a:xfrm>
          <a:prstGeom prst="rect">
            <a:avLst/>
          </a:prstGeom>
          <a:ln>
            <a:solidFill>
              <a:sysClr val="windowText" lastClr="000000"/>
            </a:solidFill>
          </a:ln>
        </xdr:spPr>
      </xdr:pic>
      <xdr:sp macro="" textlink="">
        <xdr:nvSpPr>
          <xdr:cNvPr id="4" name="正方形/長方形 3">
            <a:extLst>
              <a:ext uri="{FF2B5EF4-FFF2-40B4-BE49-F238E27FC236}">
                <a16:creationId xmlns:a16="http://schemas.microsoft.com/office/drawing/2014/main" id="{7B648B9D-059C-47B9-AF5E-790C6A8C7F57}"/>
              </a:ext>
            </a:extLst>
          </xdr:cNvPr>
          <xdr:cNvSpPr/>
        </xdr:nvSpPr>
        <xdr:spPr>
          <a:xfrm>
            <a:off x="5734050" y="15249524"/>
            <a:ext cx="628650" cy="736282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0</xdr:colOff>
      <xdr:row>8</xdr:row>
      <xdr:rowOff>0</xdr:rowOff>
    </xdr:from>
    <xdr:to>
      <xdr:col>12</xdr:col>
      <xdr:colOff>8581</xdr:colOff>
      <xdr:row>70</xdr:row>
      <xdr:rowOff>55814</xdr:rowOff>
    </xdr:to>
    <xdr:grpSp>
      <xdr:nvGrpSpPr>
        <xdr:cNvPr id="5" name="グループ化 4">
          <a:extLst>
            <a:ext uri="{FF2B5EF4-FFF2-40B4-BE49-F238E27FC236}">
              <a16:creationId xmlns:a16="http://schemas.microsoft.com/office/drawing/2014/main" id="{CE7536F6-3D0C-40A1-A59A-D46FD12BD412}"/>
            </a:ext>
          </a:extLst>
        </xdr:cNvPr>
        <xdr:cNvGrpSpPr/>
      </xdr:nvGrpSpPr>
      <xdr:grpSpPr>
        <a:xfrm>
          <a:off x="295275" y="1371600"/>
          <a:ext cx="7552381" cy="10685714"/>
          <a:chOff x="295275" y="1371600"/>
          <a:chExt cx="7552381" cy="10685714"/>
        </a:xfrm>
      </xdr:grpSpPr>
      <xdr:pic>
        <xdr:nvPicPr>
          <xdr:cNvPr id="6" name="図 5">
            <a:extLst>
              <a:ext uri="{FF2B5EF4-FFF2-40B4-BE49-F238E27FC236}">
                <a16:creationId xmlns:a16="http://schemas.microsoft.com/office/drawing/2014/main" id="{E8C88705-EE20-4F7F-833D-7B76356A23C3}"/>
              </a:ext>
            </a:extLst>
          </xdr:cNvPr>
          <xdr:cNvPicPr>
            <a:picLocks noChangeAspect="1"/>
          </xdr:cNvPicPr>
        </xdr:nvPicPr>
        <xdr:blipFill>
          <a:blip xmlns:r="http://schemas.openxmlformats.org/officeDocument/2006/relationships" r:embed="rId2"/>
          <a:stretch>
            <a:fillRect/>
          </a:stretch>
        </xdr:blipFill>
        <xdr:spPr>
          <a:xfrm>
            <a:off x="295275" y="1371600"/>
            <a:ext cx="7552381" cy="10685714"/>
          </a:xfrm>
          <a:prstGeom prst="rect">
            <a:avLst/>
          </a:prstGeom>
          <a:ln>
            <a:solidFill>
              <a:sysClr val="windowText" lastClr="000000"/>
            </a:solidFill>
          </a:ln>
        </xdr:spPr>
      </xdr:pic>
      <xdr:sp macro="" textlink="">
        <xdr:nvSpPr>
          <xdr:cNvPr id="7" name="正方形/長方形 6">
            <a:extLst>
              <a:ext uri="{FF2B5EF4-FFF2-40B4-BE49-F238E27FC236}">
                <a16:creationId xmlns:a16="http://schemas.microsoft.com/office/drawing/2014/main" id="{2CBED030-8531-48F1-A243-FD18D8B955AA}"/>
              </a:ext>
            </a:extLst>
          </xdr:cNvPr>
          <xdr:cNvSpPr/>
        </xdr:nvSpPr>
        <xdr:spPr>
          <a:xfrm>
            <a:off x="5025118" y="2378528"/>
            <a:ext cx="937532" cy="8156121"/>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234043</xdr:colOff>
      <xdr:row>27</xdr:row>
      <xdr:rowOff>149679</xdr:rowOff>
    </xdr:from>
    <xdr:to>
      <xdr:col>10</xdr:col>
      <xdr:colOff>466725</xdr:colOff>
      <xdr:row>28</xdr:row>
      <xdr:rowOff>152400</xdr:rowOff>
    </xdr:to>
    <xdr:sp macro="" textlink="">
      <xdr:nvSpPr>
        <xdr:cNvPr id="8" name="正方形/長方形 7">
          <a:extLst>
            <a:ext uri="{FF2B5EF4-FFF2-40B4-BE49-F238E27FC236}">
              <a16:creationId xmlns:a16="http://schemas.microsoft.com/office/drawing/2014/main" id="{0B9DEDAC-E91C-4AD7-BE35-061FA0F5EA63}"/>
            </a:ext>
          </a:extLst>
        </xdr:cNvPr>
        <xdr:cNvSpPr/>
      </xdr:nvSpPr>
      <xdr:spPr>
        <a:xfrm>
          <a:off x="1215118" y="6579054"/>
          <a:ext cx="5719082" cy="24084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243568</xdr:colOff>
      <xdr:row>102</xdr:row>
      <xdr:rowOff>140155</xdr:rowOff>
    </xdr:from>
    <xdr:to>
      <xdr:col>10</xdr:col>
      <xdr:colOff>533400</xdr:colOff>
      <xdr:row>104</xdr:row>
      <xdr:rowOff>1</xdr:rowOff>
    </xdr:to>
    <xdr:sp macro="" textlink="">
      <xdr:nvSpPr>
        <xdr:cNvPr id="9" name="正方形/長方形 8">
          <a:extLst>
            <a:ext uri="{FF2B5EF4-FFF2-40B4-BE49-F238E27FC236}">
              <a16:creationId xmlns:a16="http://schemas.microsoft.com/office/drawing/2014/main" id="{777CDA3C-C530-403A-839A-808667B5E62F}"/>
            </a:ext>
          </a:extLst>
        </xdr:cNvPr>
        <xdr:cNvSpPr/>
      </xdr:nvSpPr>
      <xdr:spPr>
        <a:xfrm>
          <a:off x="1224643" y="24428905"/>
          <a:ext cx="5776232" cy="33609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533401</xdr:colOff>
      <xdr:row>21</xdr:row>
      <xdr:rowOff>152400</xdr:rowOff>
    </xdr:from>
    <xdr:to>
      <xdr:col>12</xdr:col>
      <xdr:colOff>533401</xdr:colOff>
      <xdr:row>25</xdr:row>
      <xdr:rowOff>38100</xdr:rowOff>
    </xdr:to>
    <xdr:sp macro="" textlink="">
      <xdr:nvSpPr>
        <xdr:cNvPr id="10" name="吹き出し: 四角形 9">
          <a:extLst>
            <a:ext uri="{FF2B5EF4-FFF2-40B4-BE49-F238E27FC236}">
              <a16:creationId xmlns:a16="http://schemas.microsoft.com/office/drawing/2014/main" id="{7C2031FE-5090-411C-A250-D6E59695D757}"/>
            </a:ext>
          </a:extLst>
        </xdr:cNvPr>
        <xdr:cNvSpPr/>
      </xdr:nvSpPr>
      <xdr:spPr>
        <a:xfrm>
          <a:off x="7000876" y="5153025"/>
          <a:ext cx="1371600" cy="838200"/>
        </a:xfrm>
        <a:prstGeom prst="wedgeRectCallout">
          <a:avLst>
            <a:gd name="adj1" fmla="val -64288"/>
            <a:gd name="adj2" fmla="val 12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該当する燃料種に赤枠を移動</a:t>
          </a:r>
        </a:p>
      </xdr:txBody>
    </xdr:sp>
    <xdr:clientData/>
  </xdr:twoCellAnchor>
  <xdr:twoCellAnchor>
    <xdr:from>
      <xdr:col>10</xdr:col>
      <xdr:colOff>647700</xdr:colOff>
      <xdr:row>96</xdr:row>
      <xdr:rowOff>133350</xdr:rowOff>
    </xdr:from>
    <xdr:to>
      <xdr:col>12</xdr:col>
      <xdr:colOff>647700</xdr:colOff>
      <xdr:row>100</xdr:row>
      <xdr:rowOff>19050</xdr:rowOff>
    </xdr:to>
    <xdr:sp macro="" textlink="">
      <xdr:nvSpPr>
        <xdr:cNvPr id="11" name="吹き出し: 四角形 10">
          <a:extLst>
            <a:ext uri="{FF2B5EF4-FFF2-40B4-BE49-F238E27FC236}">
              <a16:creationId xmlns:a16="http://schemas.microsoft.com/office/drawing/2014/main" id="{48614B9F-6E0C-4209-9C39-BD14BE4F0AA2}"/>
            </a:ext>
          </a:extLst>
        </xdr:cNvPr>
        <xdr:cNvSpPr/>
      </xdr:nvSpPr>
      <xdr:spPr>
        <a:xfrm>
          <a:off x="7115175" y="22993350"/>
          <a:ext cx="1371600" cy="838200"/>
        </a:xfrm>
        <a:prstGeom prst="wedgeRectCallout">
          <a:avLst>
            <a:gd name="adj1" fmla="val -64288"/>
            <a:gd name="adj2" fmla="val 12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該当する燃料種に赤枠を移動</a:t>
          </a:r>
        </a:p>
      </xdr:txBody>
    </xdr:sp>
    <xdr:clientData/>
  </xdr:twoCellAnchor>
  <xdr:twoCellAnchor>
    <xdr:from>
      <xdr:col>13</xdr:col>
      <xdr:colOff>13606</xdr:colOff>
      <xdr:row>8</xdr:row>
      <xdr:rowOff>13608</xdr:rowOff>
    </xdr:from>
    <xdr:to>
      <xdr:col>24</xdr:col>
      <xdr:colOff>57113</xdr:colOff>
      <xdr:row>69</xdr:row>
      <xdr:rowOff>47197</xdr:rowOff>
    </xdr:to>
    <xdr:grpSp>
      <xdr:nvGrpSpPr>
        <xdr:cNvPr id="12" name="グループ化 11">
          <a:extLst>
            <a:ext uri="{FF2B5EF4-FFF2-40B4-BE49-F238E27FC236}">
              <a16:creationId xmlns:a16="http://schemas.microsoft.com/office/drawing/2014/main" id="{7B45AA40-9D7F-4D6C-9661-24109C4BDE29}"/>
            </a:ext>
          </a:extLst>
        </xdr:cNvPr>
        <xdr:cNvGrpSpPr/>
      </xdr:nvGrpSpPr>
      <xdr:grpSpPr>
        <a:xfrm>
          <a:off x="8538481" y="1385208"/>
          <a:ext cx="7587307" cy="10492039"/>
          <a:chOff x="8538481" y="1385208"/>
          <a:chExt cx="7587307" cy="10492039"/>
        </a:xfrm>
      </xdr:grpSpPr>
      <xdr:pic>
        <xdr:nvPicPr>
          <xdr:cNvPr id="13" name="図 12">
            <a:extLst>
              <a:ext uri="{FF2B5EF4-FFF2-40B4-BE49-F238E27FC236}">
                <a16:creationId xmlns:a16="http://schemas.microsoft.com/office/drawing/2014/main" id="{7821903A-68A4-4719-B6AF-BFEB56679C7F}"/>
              </a:ext>
            </a:extLst>
          </xdr:cNvPr>
          <xdr:cNvPicPr>
            <a:picLocks noChangeAspect="1"/>
          </xdr:cNvPicPr>
        </xdr:nvPicPr>
        <xdr:blipFill>
          <a:blip xmlns:r="http://schemas.openxmlformats.org/officeDocument/2006/relationships" r:embed="rId3"/>
          <a:stretch>
            <a:fillRect/>
          </a:stretch>
        </xdr:blipFill>
        <xdr:spPr>
          <a:xfrm>
            <a:off x="8538481" y="1385208"/>
            <a:ext cx="7587307" cy="10492039"/>
          </a:xfrm>
          <a:prstGeom prst="rect">
            <a:avLst/>
          </a:prstGeom>
          <a:ln>
            <a:solidFill>
              <a:sysClr val="windowText" lastClr="000000"/>
            </a:solidFill>
          </a:ln>
        </xdr:spPr>
      </xdr:pic>
      <xdr:sp macro="" textlink="">
        <xdr:nvSpPr>
          <xdr:cNvPr id="14" name="正方形/長方形 13">
            <a:extLst>
              <a:ext uri="{FF2B5EF4-FFF2-40B4-BE49-F238E27FC236}">
                <a16:creationId xmlns:a16="http://schemas.microsoft.com/office/drawing/2014/main" id="{C6659290-5C4D-4D93-AD49-B9820811B1DB}"/>
              </a:ext>
            </a:extLst>
          </xdr:cNvPr>
          <xdr:cNvSpPr/>
        </xdr:nvSpPr>
        <xdr:spPr>
          <a:xfrm>
            <a:off x="13296900" y="2362200"/>
            <a:ext cx="937532" cy="252412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13607</xdr:colOff>
      <xdr:row>79</xdr:row>
      <xdr:rowOff>27214</xdr:rowOff>
    </xdr:from>
    <xdr:to>
      <xdr:col>24</xdr:col>
      <xdr:colOff>82060</xdr:colOff>
      <xdr:row>139</xdr:row>
      <xdr:rowOff>99356</xdr:rowOff>
    </xdr:to>
    <xdr:grpSp>
      <xdr:nvGrpSpPr>
        <xdr:cNvPr id="15" name="グループ化 14">
          <a:extLst>
            <a:ext uri="{FF2B5EF4-FFF2-40B4-BE49-F238E27FC236}">
              <a16:creationId xmlns:a16="http://schemas.microsoft.com/office/drawing/2014/main" id="{4B069338-F7BE-46FB-BEF4-4C2BC0A65BDE}"/>
            </a:ext>
          </a:extLst>
        </xdr:cNvPr>
        <xdr:cNvGrpSpPr/>
      </xdr:nvGrpSpPr>
      <xdr:grpSpPr>
        <a:xfrm>
          <a:off x="8538482" y="13571764"/>
          <a:ext cx="7612253" cy="10359142"/>
          <a:chOff x="8538482" y="13571764"/>
          <a:chExt cx="7612253" cy="10359142"/>
        </a:xfrm>
      </xdr:grpSpPr>
      <xdr:pic>
        <xdr:nvPicPr>
          <xdr:cNvPr id="16" name="図 15">
            <a:extLst>
              <a:ext uri="{FF2B5EF4-FFF2-40B4-BE49-F238E27FC236}">
                <a16:creationId xmlns:a16="http://schemas.microsoft.com/office/drawing/2014/main" id="{17BFB3D9-58A6-4B21-BCD5-08A2C179D7F6}"/>
              </a:ext>
            </a:extLst>
          </xdr:cNvPr>
          <xdr:cNvPicPr>
            <a:picLocks noChangeAspect="1"/>
          </xdr:cNvPicPr>
        </xdr:nvPicPr>
        <xdr:blipFill>
          <a:blip xmlns:r="http://schemas.openxmlformats.org/officeDocument/2006/relationships" r:embed="rId4"/>
          <a:stretch>
            <a:fillRect/>
          </a:stretch>
        </xdr:blipFill>
        <xdr:spPr>
          <a:xfrm>
            <a:off x="8538482" y="13571764"/>
            <a:ext cx="7612253" cy="10359142"/>
          </a:xfrm>
          <a:prstGeom prst="rect">
            <a:avLst/>
          </a:prstGeom>
          <a:ln>
            <a:solidFill>
              <a:sysClr val="windowText" lastClr="000000"/>
            </a:solidFill>
          </a:ln>
        </xdr:spPr>
      </xdr:pic>
      <xdr:sp macro="" textlink="">
        <xdr:nvSpPr>
          <xdr:cNvPr id="17" name="正方形/長方形 16">
            <a:extLst>
              <a:ext uri="{FF2B5EF4-FFF2-40B4-BE49-F238E27FC236}">
                <a16:creationId xmlns:a16="http://schemas.microsoft.com/office/drawing/2014/main" id="{5AEB60B0-B2C7-414F-90AF-5B582047AD0D}"/>
              </a:ext>
            </a:extLst>
          </xdr:cNvPr>
          <xdr:cNvSpPr/>
        </xdr:nvSpPr>
        <xdr:spPr>
          <a:xfrm>
            <a:off x="13944600" y="15240000"/>
            <a:ext cx="647700" cy="387667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46"/>
  <sheetViews>
    <sheetView tabSelected="1" view="pageBreakPreview" zoomScaleNormal="85" zoomScaleSheetLayoutView="100" workbookViewId="0"/>
  </sheetViews>
  <sheetFormatPr defaultRowHeight="13.5" x14ac:dyDescent="0.15"/>
  <cols>
    <col min="1" max="1" width="2.5" customWidth="1"/>
    <col min="2" max="2" width="7.5" customWidth="1"/>
    <col min="15" max="15" width="5.375" customWidth="1"/>
    <col min="17" max="18" width="14.625" customWidth="1"/>
    <col min="19" max="19" width="18" bestFit="1" customWidth="1"/>
  </cols>
  <sheetData>
    <row r="2" spans="2:19" x14ac:dyDescent="0.15">
      <c r="B2" s="18" t="s">
        <v>96</v>
      </c>
    </row>
    <row r="4" spans="2:19" x14ac:dyDescent="0.15">
      <c r="B4" s="36" t="s">
        <v>7</v>
      </c>
      <c r="C4" s="36"/>
      <c r="D4" s="36"/>
      <c r="E4" s="35"/>
      <c r="F4" s="38"/>
      <c r="G4" s="38"/>
      <c r="H4" s="38"/>
      <c r="I4" s="38"/>
      <c r="J4" s="38"/>
      <c r="K4" s="38"/>
      <c r="L4" s="38"/>
      <c r="Q4" s="13"/>
      <c r="R4" s="14" t="s">
        <v>18</v>
      </c>
    </row>
    <row r="5" spans="2:19" x14ac:dyDescent="0.15">
      <c r="B5" s="34" t="s">
        <v>8</v>
      </c>
      <c r="C5" s="34"/>
      <c r="D5" s="9" t="s">
        <v>9</v>
      </c>
      <c r="E5" s="35"/>
      <c r="F5" s="35"/>
      <c r="G5" s="35"/>
      <c r="H5" s="35"/>
      <c r="I5" s="35"/>
      <c r="J5" s="35"/>
      <c r="K5" s="35"/>
      <c r="L5" s="35"/>
      <c r="Q5" s="15"/>
      <c r="R5" s="16" t="s">
        <v>19</v>
      </c>
    </row>
    <row r="6" spans="2:19" x14ac:dyDescent="0.15">
      <c r="B6" s="34"/>
      <c r="C6" s="34"/>
      <c r="D6" s="9" t="s">
        <v>10</v>
      </c>
      <c r="E6" s="33" t="s">
        <v>14</v>
      </c>
      <c r="F6" s="33"/>
      <c r="G6" s="10" t="s">
        <v>11</v>
      </c>
      <c r="H6" s="33" t="s">
        <v>15</v>
      </c>
      <c r="I6" s="33"/>
      <c r="J6" s="10" t="s">
        <v>16</v>
      </c>
      <c r="K6" s="11">
        <v>700</v>
      </c>
      <c r="L6" s="12" t="s">
        <v>17</v>
      </c>
    </row>
    <row r="7" spans="2:19" ht="13.15" customHeight="1" x14ac:dyDescent="0.15">
      <c r="B7" s="37" t="s">
        <v>12</v>
      </c>
      <c r="C7" s="37"/>
      <c r="D7" s="37"/>
      <c r="E7" s="39"/>
      <c r="F7" s="40"/>
      <c r="G7" s="40"/>
      <c r="H7" s="40"/>
      <c r="I7" s="40"/>
      <c r="J7" s="40"/>
      <c r="K7" s="40"/>
      <c r="L7" s="40"/>
    </row>
    <row r="9" spans="2:19" ht="14.25" x14ac:dyDescent="0.15">
      <c r="B9" s="2" t="s">
        <v>20</v>
      </c>
    </row>
    <row r="10" spans="2:19" x14ac:dyDescent="0.15">
      <c r="B10" s="1" t="s">
        <v>42</v>
      </c>
      <c r="C10" t="s">
        <v>60</v>
      </c>
      <c r="Q10" s="1" t="s">
        <v>42</v>
      </c>
      <c r="R10" s="17">
        <f>ROUNDDOWN(R13-R25,0)</f>
        <v>0</v>
      </c>
      <c r="S10" t="s">
        <v>0</v>
      </c>
    </row>
    <row r="12" spans="2:19" x14ac:dyDescent="0.15">
      <c r="B12" t="s">
        <v>1</v>
      </c>
    </row>
    <row r="13" spans="2:19" ht="16.5" x14ac:dyDescent="0.15">
      <c r="B13" s="1" t="s">
        <v>28</v>
      </c>
      <c r="C13" s="24" t="s">
        <v>77</v>
      </c>
      <c r="Q13" s="1" t="s">
        <v>28</v>
      </c>
      <c r="R13" s="17">
        <f>R14*R22</f>
        <v>0</v>
      </c>
      <c r="S13" t="s">
        <v>0</v>
      </c>
    </row>
    <row r="14" spans="2:19" ht="16.5" x14ac:dyDescent="0.15">
      <c r="C14" s="1" t="s">
        <v>31</v>
      </c>
      <c r="D14" t="s">
        <v>86</v>
      </c>
      <c r="Q14" s="1" t="s">
        <v>31</v>
      </c>
      <c r="R14" s="17">
        <f>ROUND(((R16-R17)*R18/1000),0)</f>
        <v>0</v>
      </c>
      <c r="S14" t="s">
        <v>2</v>
      </c>
    </row>
    <row r="15" spans="2:19" x14ac:dyDescent="0.15">
      <c r="C15" s="1"/>
      <c r="D15" s="24" t="s">
        <v>54</v>
      </c>
      <c r="Q15" s="1"/>
      <c r="R15" s="1"/>
    </row>
    <row r="16" spans="2:19" x14ac:dyDescent="0.15">
      <c r="B16" s="1"/>
      <c r="D16" s="1" t="s">
        <v>40</v>
      </c>
      <c r="E16" t="s">
        <v>87</v>
      </c>
      <c r="Q16" s="1" t="s">
        <v>40</v>
      </c>
      <c r="R16" s="3"/>
      <c r="S16" t="s">
        <v>32</v>
      </c>
    </row>
    <row r="17" spans="2:19" x14ac:dyDescent="0.15">
      <c r="D17" s="1" t="s">
        <v>41</v>
      </c>
      <c r="E17" t="s">
        <v>43</v>
      </c>
      <c r="Q17" s="1" t="s">
        <v>41</v>
      </c>
      <c r="R17" s="3"/>
      <c r="S17" t="s">
        <v>32</v>
      </c>
    </row>
    <row r="18" spans="2:19" x14ac:dyDescent="0.15">
      <c r="B18" s="1"/>
      <c r="D18" s="1" t="s">
        <v>55</v>
      </c>
      <c r="E18" s="23" t="s">
        <v>35</v>
      </c>
      <c r="J18" s="8"/>
      <c r="Q18" s="1" t="s">
        <v>34</v>
      </c>
      <c r="R18" s="17">
        <f>R19*R20</f>
        <v>0</v>
      </c>
      <c r="S18" t="s">
        <v>33</v>
      </c>
    </row>
    <row r="19" spans="2:19" x14ac:dyDescent="0.15">
      <c r="B19" s="1"/>
      <c r="D19" s="8"/>
      <c r="F19" t="s">
        <v>36</v>
      </c>
      <c r="J19" s="8"/>
      <c r="Q19" s="1" t="s">
        <v>36</v>
      </c>
      <c r="R19" s="4"/>
      <c r="S19" t="s">
        <v>38</v>
      </c>
    </row>
    <row r="20" spans="2:19" x14ac:dyDescent="0.15">
      <c r="B20" s="1"/>
      <c r="D20" s="8"/>
      <c r="F20" t="s">
        <v>44</v>
      </c>
      <c r="J20" s="8"/>
      <c r="Q20" s="1" t="s">
        <v>37</v>
      </c>
      <c r="R20" s="4"/>
      <c r="S20" t="s">
        <v>39</v>
      </c>
    </row>
    <row r="21" spans="2:19" x14ac:dyDescent="0.15">
      <c r="B21" s="1"/>
      <c r="C21" s="8"/>
      <c r="J21" s="8"/>
      <c r="P21" s="1"/>
    </row>
    <row r="22" spans="2:19" ht="16.5" x14ac:dyDescent="0.15">
      <c r="C22" s="1" t="s">
        <v>30</v>
      </c>
      <c r="D22" t="s">
        <v>3</v>
      </c>
      <c r="I22" s="1" t="s">
        <v>13</v>
      </c>
      <c r="J22" s="30"/>
      <c r="K22" s="31"/>
      <c r="L22" s="31"/>
      <c r="M22" s="32"/>
      <c r="P22" s="1"/>
      <c r="R22" s="6"/>
      <c r="S22" t="s">
        <v>4</v>
      </c>
    </row>
    <row r="23" spans="2:19" x14ac:dyDescent="0.15">
      <c r="H23" s="7"/>
      <c r="I23" s="1"/>
    </row>
    <row r="24" spans="2:19" x14ac:dyDescent="0.15">
      <c r="B24" t="s">
        <v>5</v>
      </c>
    </row>
    <row r="25" spans="2:19" ht="16.5" x14ac:dyDescent="0.15">
      <c r="B25" s="1" t="s">
        <v>29</v>
      </c>
      <c r="C25" s="24" t="s">
        <v>45</v>
      </c>
      <c r="Q25" s="1" t="s">
        <v>29</v>
      </c>
      <c r="R25" s="17">
        <f>R26+R32</f>
        <v>0</v>
      </c>
      <c r="S25" t="s">
        <v>0</v>
      </c>
    </row>
    <row r="26" spans="2:19" ht="16.5" x14ac:dyDescent="0.15">
      <c r="C26" s="24" t="s">
        <v>46</v>
      </c>
      <c r="D26" t="s">
        <v>59</v>
      </c>
      <c r="Q26" s="25" t="s">
        <v>46</v>
      </c>
      <c r="R26" s="17">
        <f>R28*R29*R30</f>
        <v>0</v>
      </c>
      <c r="S26" t="s">
        <v>0</v>
      </c>
    </row>
    <row r="27" spans="2:19" x14ac:dyDescent="0.15">
      <c r="C27" s="24"/>
      <c r="D27" s="24" t="s">
        <v>75</v>
      </c>
      <c r="Q27" s="25"/>
      <c r="R27" s="25"/>
      <c r="S27" s="25"/>
    </row>
    <row r="28" spans="2:19" x14ac:dyDescent="0.15">
      <c r="D28" t="s">
        <v>49</v>
      </c>
      <c r="E28" t="s">
        <v>51</v>
      </c>
      <c r="Q28" t="s">
        <v>49</v>
      </c>
      <c r="R28" s="4"/>
      <c r="S28" t="s">
        <v>56</v>
      </c>
    </row>
    <row r="29" spans="2:19" x14ac:dyDescent="0.15">
      <c r="D29" t="s">
        <v>6</v>
      </c>
      <c r="E29" t="s">
        <v>52</v>
      </c>
      <c r="Q29" t="s">
        <v>6</v>
      </c>
      <c r="R29" s="4"/>
      <c r="S29" t="s">
        <v>57</v>
      </c>
    </row>
    <row r="30" spans="2:19" x14ac:dyDescent="0.15">
      <c r="D30" t="s">
        <v>50</v>
      </c>
      <c r="E30" t="s">
        <v>53</v>
      </c>
      <c r="Q30" t="s">
        <v>50</v>
      </c>
      <c r="R30" s="4"/>
      <c r="S30" t="s">
        <v>58</v>
      </c>
    </row>
    <row r="31" spans="2:19" x14ac:dyDescent="0.15">
      <c r="Q31" s="1"/>
      <c r="R31" s="20"/>
    </row>
    <row r="32" spans="2:19" ht="16.5" x14ac:dyDescent="0.15">
      <c r="C32" s="24" t="s">
        <v>47</v>
      </c>
      <c r="D32" t="s">
        <v>48</v>
      </c>
      <c r="Q32" s="25" t="s">
        <v>47</v>
      </c>
      <c r="R32" s="17">
        <f>MAX(R34,R40)</f>
        <v>0</v>
      </c>
      <c r="S32" t="s">
        <v>0</v>
      </c>
    </row>
    <row r="33" spans="2:19" x14ac:dyDescent="0.15">
      <c r="C33" s="24"/>
      <c r="Q33" s="25"/>
      <c r="R33" s="25"/>
      <c r="S33" s="25"/>
    </row>
    <row r="34" spans="2:19" x14ac:dyDescent="0.15">
      <c r="C34" s="28" t="s">
        <v>88</v>
      </c>
      <c r="Q34" t="s">
        <v>62</v>
      </c>
      <c r="R34" s="17">
        <f>R36*R37*R38</f>
        <v>0</v>
      </c>
      <c r="S34" t="s">
        <v>0</v>
      </c>
    </row>
    <row r="35" spans="2:19" ht="16.5" x14ac:dyDescent="0.15">
      <c r="D35" s="24" t="s">
        <v>61</v>
      </c>
      <c r="R35" s="20"/>
    </row>
    <row r="36" spans="2:19" ht="16.5" x14ac:dyDescent="0.15">
      <c r="D36" t="s">
        <v>79</v>
      </c>
      <c r="E36" t="s">
        <v>78</v>
      </c>
      <c r="R36" s="4"/>
      <c r="S36" t="s">
        <v>69</v>
      </c>
    </row>
    <row r="37" spans="2:19" x14ac:dyDescent="0.15">
      <c r="D37" t="s">
        <v>6</v>
      </c>
      <c r="E37" t="s">
        <v>52</v>
      </c>
      <c r="R37" s="4"/>
      <c r="S37" t="s">
        <v>57</v>
      </c>
    </row>
    <row r="38" spans="2:19" ht="16.5" x14ac:dyDescent="0.15">
      <c r="D38" t="s">
        <v>80</v>
      </c>
      <c r="E38" t="s">
        <v>74</v>
      </c>
      <c r="R38" s="4"/>
      <c r="S38" t="s">
        <v>58</v>
      </c>
    </row>
    <row r="39" spans="2:19" x14ac:dyDescent="0.15">
      <c r="R39" s="20"/>
    </row>
    <row r="40" spans="2:19" x14ac:dyDescent="0.15">
      <c r="B40" s="29"/>
      <c r="C40" s="28" t="s">
        <v>89</v>
      </c>
      <c r="Q40" t="s">
        <v>76</v>
      </c>
      <c r="R40" s="17">
        <f>R42*R43*R44</f>
        <v>0</v>
      </c>
      <c r="S40" t="s">
        <v>0</v>
      </c>
    </row>
    <row r="41" spans="2:19" ht="16.5" x14ac:dyDescent="0.15">
      <c r="D41" s="24" t="s">
        <v>63</v>
      </c>
      <c r="R41" s="20"/>
    </row>
    <row r="42" spans="2:19" x14ac:dyDescent="0.15">
      <c r="D42" t="s">
        <v>64</v>
      </c>
      <c r="E42" t="s">
        <v>71</v>
      </c>
      <c r="R42" s="4"/>
      <c r="S42" t="s">
        <v>67</v>
      </c>
    </row>
    <row r="43" spans="2:19" x14ac:dyDescent="0.15">
      <c r="D43" t="s">
        <v>65</v>
      </c>
      <c r="E43" t="s">
        <v>72</v>
      </c>
      <c r="R43" s="4"/>
      <c r="S43" t="s">
        <v>70</v>
      </c>
    </row>
    <row r="44" spans="2:19" ht="16.5" x14ac:dyDescent="0.15">
      <c r="D44" t="s">
        <v>66</v>
      </c>
      <c r="E44" t="s">
        <v>73</v>
      </c>
      <c r="R44" s="4"/>
      <c r="S44" t="s">
        <v>68</v>
      </c>
    </row>
    <row r="45" spans="2:19" x14ac:dyDescent="0.15">
      <c r="R45" s="20"/>
    </row>
    <row r="46" spans="2:19" x14ac:dyDescent="0.15">
      <c r="B46" t="s">
        <v>81</v>
      </c>
      <c r="R46" s="20"/>
    </row>
  </sheetData>
  <mergeCells count="9">
    <mergeCell ref="J22:M22"/>
    <mergeCell ref="E6:F6"/>
    <mergeCell ref="B5:C6"/>
    <mergeCell ref="E5:L5"/>
    <mergeCell ref="B4:D4"/>
    <mergeCell ref="B7:D7"/>
    <mergeCell ref="E4:L4"/>
    <mergeCell ref="H6:I6"/>
    <mergeCell ref="E7:L7"/>
  </mergeCells>
  <phoneticPr fontId="1"/>
  <printOptions horizontalCentered="1"/>
  <pageMargins left="0.23622047244094491" right="0.23622047244094491" top="0.74803149606299213" bottom="0.74803149606299213" header="0.31496062992125984" footer="0.31496062992125984"/>
  <pageSetup paperSize="9" scale="78"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A90F1-09EF-4201-B8BF-5F1611FAEFF3}">
  <dimension ref="B4:S48"/>
  <sheetViews>
    <sheetView view="pageBreakPreview" zoomScaleNormal="85" zoomScaleSheetLayoutView="100" workbookViewId="0"/>
  </sheetViews>
  <sheetFormatPr defaultRowHeight="13.5" x14ac:dyDescent="0.15"/>
  <cols>
    <col min="1" max="1" width="2.5" customWidth="1"/>
    <col min="2" max="2" width="7.5" customWidth="1"/>
    <col min="15" max="15" width="5.375" customWidth="1"/>
    <col min="17" max="18" width="14.625" customWidth="1"/>
    <col min="19" max="19" width="18" bestFit="1" customWidth="1"/>
  </cols>
  <sheetData>
    <row r="4" spans="2:19" x14ac:dyDescent="0.15">
      <c r="B4" s="18" t="s">
        <v>97</v>
      </c>
    </row>
    <row r="6" spans="2:19" x14ac:dyDescent="0.15">
      <c r="B6" s="36" t="s">
        <v>7</v>
      </c>
      <c r="C6" s="36"/>
      <c r="D6" s="36"/>
      <c r="E6" s="35"/>
      <c r="F6" s="38"/>
      <c r="G6" s="38"/>
      <c r="H6" s="38"/>
      <c r="I6" s="38"/>
      <c r="J6" s="38"/>
      <c r="K6" s="38"/>
      <c r="L6" s="38"/>
      <c r="Q6" s="13"/>
      <c r="R6" s="14" t="s">
        <v>18</v>
      </c>
    </row>
    <row r="7" spans="2:19" x14ac:dyDescent="0.15">
      <c r="B7" s="34" t="s">
        <v>8</v>
      </c>
      <c r="C7" s="34"/>
      <c r="D7" s="9" t="s">
        <v>9</v>
      </c>
      <c r="E7" s="35"/>
      <c r="F7" s="35"/>
      <c r="G7" s="35"/>
      <c r="H7" s="35"/>
      <c r="I7" s="35"/>
      <c r="J7" s="35"/>
      <c r="K7" s="35"/>
      <c r="L7" s="35"/>
      <c r="Q7" s="15"/>
      <c r="R7" s="16" t="s">
        <v>19</v>
      </c>
    </row>
    <row r="8" spans="2:19" x14ac:dyDescent="0.15">
      <c r="B8" s="34"/>
      <c r="C8" s="34"/>
      <c r="D8" s="9" t="s">
        <v>10</v>
      </c>
      <c r="E8" s="33" t="s">
        <v>14</v>
      </c>
      <c r="F8" s="33"/>
      <c r="G8" s="10" t="s">
        <v>11</v>
      </c>
      <c r="H8" s="33" t="s">
        <v>15</v>
      </c>
      <c r="I8" s="33"/>
      <c r="J8" s="10" t="s">
        <v>16</v>
      </c>
      <c r="K8" s="11">
        <v>700</v>
      </c>
      <c r="L8" s="12" t="s">
        <v>17</v>
      </c>
    </row>
    <row r="9" spans="2:19" ht="13.15" customHeight="1" x14ac:dyDescent="0.15">
      <c r="B9" s="37" t="s">
        <v>12</v>
      </c>
      <c r="C9" s="37"/>
      <c r="D9" s="37"/>
      <c r="E9" s="39"/>
      <c r="F9" s="40"/>
      <c r="G9" s="40"/>
      <c r="H9" s="40"/>
      <c r="I9" s="40"/>
      <c r="J9" s="40"/>
      <c r="K9" s="40"/>
      <c r="L9" s="40"/>
    </row>
    <row r="11" spans="2:19" ht="14.25" x14ac:dyDescent="0.15">
      <c r="B11" s="2" t="s">
        <v>20</v>
      </c>
    </row>
    <row r="12" spans="2:19" x14ac:dyDescent="0.15">
      <c r="B12" s="1" t="s">
        <v>42</v>
      </c>
      <c r="C12" t="s">
        <v>90</v>
      </c>
      <c r="Q12" s="1" t="s">
        <v>42</v>
      </c>
      <c r="R12" s="17">
        <f>ROUNDDOWN(R15-R27,0)</f>
        <v>0</v>
      </c>
      <c r="S12" t="s">
        <v>0</v>
      </c>
    </row>
    <row r="14" spans="2:19" x14ac:dyDescent="0.15">
      <c r="B14" t="s">
        <v>93</v>
      </c>
    </row>
    <row r="15" spans="2:19" ht="16.5" x14ac:dyDescent="0.15">
      <c r="B15" s="1" t="s">
        <v>91</v>
      </c>
      <c r="C15" s="24" t="s">
        <v>77</v>
      </c>
      <c r="Q15" s="1" t="s">
        <v>91</v>
      </c>
      <c r="R15" s="17">
        <f>R16*R24</f>
        <v>0</v>
      </c>
      <c r="S15" t="s">
        <v>0</v>
      </c>
    </row>
    <row r="16" spans="2:19" ht="16.5" x14ac:dyDescent="0.15">
      <c r="C16" s="1" t="s">
        <v>31</v>
      </c>
      <c r="D16" t="s">
        <v>86</v>
      </c>
      <c r="Q16" s="1" t="s">
        <v>31</v>
      </c>
      <c r="R16" s="17">
        <f>ROUND(((R18-R19)*R20/1000),0)</f>
        <v>0</v>
      </c>
      <c r="S16" t="s">
        <v>2</v>
      </c>
    </row>
    <row r="17" spans="2:19" x14ac:dyDescent="0.15">
      <c r="C17" s="1"/>
      <c r="D17" s="24" t="s">
        <v>54</v>
      </c>
      <c r="Q17" s="1"/>
      <c r="R17" s="1"/>
    </row>
    <row r="18" spans="2:19" x14ac:dyDescent="0.15">
      <c r="B18" s="1"/>
      <c r="D18" s="1" t="s">
        <v>40</v>
      </c>
      <c r="E18" t="s">
        <v>87</v>
      </c>
      <c r="Q18" s="1" t="s">
        <v>40</v>
      </c>
      <c r="R18" s="3"/>
      <c r="S18" t="s">
        <v>32</v>
      </c>
    </row>
    <row r="19" spans="2:19" x14ac:dyDescent="0.15">
      <c r="D19" s="1" t="s">
        <v>41</v>
      </c>
      <c r="E19" t="s">
        <v>43</v>
      </c>
      <c r="Q19" s="1" t="s">
        <v>41</v>
      </c>
      <c r="R19" s="3"/>
      <c r="S19" t="s">
        <v>32</v>
      </c>
    </row>
    <row r="20" spans="2:19" x14ac:dyDescent="0.15">
      <c r="B20" s="1"/>
      <c r="D20" s="1" t="s">
        <v>55</v>
      </c>
      <c r="E20" s="23" t="s">
        <v>35</v>
      </c>
      <c r="J20" s="8"/>
      <c r="Q20" s="1" t="s">
        <v>34</v>
      </c>
      <c r="R20" s="17">
        <f>R21*R22</f>
        <v>0</v>
      </c>
      <c r="S20" t="s">
        <v>33</v>
      </c>
    </row>
    <row r="21" spans="2:19" x14ac:dyDescent="0.15">
      <c r="B21" s="1"/>
      <c r="D21" s="8"/>
      <c r="F21" t="s">
        <v>36</v>
      </c>
      <c r="J21" s="8"/>
      <c r="Q21" s="1" t="s">
        <v>36</v>
      </c>
      <c r="R21" s="4"/>
      <c r="S21" t="s">
        <v>38</v>
      </c>
    </row>
    <row r="22" spans="2:19" x14ac:dyDescent="0.15">
      <c r="B22" s="1"/>
      <c r="D22" s="8"/>
      <c r="F22" t="s">
        <v>44</v>
      </c>
      <c r="J22" s="8"/>
      <c r="Q22" s="1" t="s">
        <v>37</v>
      </c>
      <c r="R22" s="4"/>
      <c r="S22" t="s">
        <v>39</v>
      </c>
    </row>
    <row r="23" spans="2:19" x14ac:dyDescent="0.15">
      <c r="B23" s="1"/>
      <c r="C23" s="8"/>
      <c r="J23" s="8"/>
      <c r="P23" s="1"/>
    </row>
    <row r="24" spans="2:19" ht="16.5" x14ac:dyDescent="0.15">
      <c r="C24" s="1" t="s">
        <v>92</v>
      </c>
      <c r="D24" t="s">
        <v>3</v>
      </c>
      <c r="I24" s="1" t="s">
        <v>13</v>
      </c>
      <c r="J24" s="30"/>
      <c r="K24" s="31"/>
      <c r="L24" s="31"/>
      <c r="M24" s="32"/>
      <c r="P24" s="1"/>
      <c r="R24" s="6"/>
      <c r="S24" t="s">
        <v>4</v>
      </c>
    </row>
    <row r="25" spans="2:19" x14ac:dyDescent="0.15">
      <c r="H25" s="7"/>
      <c r="I25" s="1"/>
    </row>
    <row r="26" spans="2:19" x14ac:dyDescent="0.15">
      <c r="B26" t="s">
        <v>5</v>
      </c>
    </row>
    <row r="27" spans="2:19" ht="16.5" x14ac:dyDescent="0.15">
      <c r="B27" s="1" t="s">
        <v>29</v>
      </c>
      <c r="C27" s="24" t="s">
        <v>45</v>
      </c>
      <c r="Q27" s="1" t="s">
        <v>29</v>
      </c>
      <c r="R27" s="17">
        <f>R28+R34</f>
        <v>0</v>
      </c>
      <c r="S27" t="s">
        <v>0</v>
      </c>
    </row>
    <row r="28" spans="2:19" ht="16.5" x14ac:dyDescent="0.15">
      <c r="C28" s="24" t="s">
        <v>46</v>
      </c>
      <c r="D28" t="s">
        <v>59</v>
      </c>
      <c r="Q28" s="25" t="s">
        <v>46</v>
      </c>
      <c r="R28" s="17">
        <f>R30*R31*R32</f>
        <v>0</v>
      </c>
      <c r="S28" t="s">
        <v>0</v>
      </c>
    </row>
    <row r="29" spans="2:19" x14ac:dyDescent="0.15">
      <c r="C29" s="24"/>
      <c r="D29" s="24" t="s">
        <v>75</v>
      </c>
      <c r="Q29" s="25"/>
      <c r="R29" s="25"/>
      <c r="S29" s="25"/>
    </row>
    <row r="30" spans="2:19" x14ac:dyDescent="0.15">
      <c r="D30" t="s">
        <v>49</v>
      </c>
      <c r="E30" t="s">
        <v>51</v>
      </c>
      <c r="Q30" t="s">
        <v>49</v>
      </c>
      <c r="R30" s="4"/>
      <c r="S30" t="s">
        <v>56</v>
      </c>
    </row>
    <row r="31" spans="2:19" x14ac:dyDescent="0.15">
      <c r="D31" t="s">
        <v>6</v>
      </c>
      <c r="E31" t="s">
        <v>52</v>
      </c>
      <c r="Q31" t="s">
        <v>6</v>
      </c>
      <c r="R31" s="4"/>
      <c r="S31" t="s">
        <v>57</v>
      </c>
    </row>
    <row r="32" spans="2:19" x14ac:dyDescent="0.15">
      <c r="D32" t="s">
        <v>50</v>
      </c>
      <c r="E32" t="s">
        <v>53</v>
      </c>
      <c r="Q32" t="s">
        <v>50</v>
      </c>
      <c r="R32" s="4"/>
      <c r="S32" t="s">
        <v>58</v>
      </c>
    </row>
    <row r="33" spans="2:19" x14ac:dyDescent="0.15">
      <c r="Q33" s="1"/>
      <c r="R33" s="20"/>
    </row>
    <row r="34" spans="2:19" ht="16.5" x14ac:dyDescent="0.15">
      <c r="C34" s="24" t="s">
        <v>47</v>
      </c>
      <c r="D34" t="s">
        <v>48</v>
      </c>
      <c r="Q34" s="25" t="s">
        <v>47</v>
      </c>
      <c r="R34" s="17">
        <f>MAX(R36,R42)</f>
        <v>0</v>
      </c>
      <c r="S34" t="s">
        <v>0</v>
      </c>
    </row>
    <row r="35" spans="2:19" x14ac:dyDescent="0.15">
      <c r="C35" s="24"/>
      <c r="Q35" s="25"/>
      <c r="R35" s="25"/>
      <c r="S35" s="25"/>
    </row>
    <row r="36" spans="2:19" x14ac:dyDescent="0.15">
      <c r="C36" s="28" t="s">
        <v>88</v>
      </c>
      <c r="Q36" t="s">
        <v>62</v>
      </c>
      <c r="R36" s="17">
        <f>R38*R39*R40</f>
        <v>0</v>
      </c>
      <c r="S36" t="s">
        <v>0</v>
      </c>
    </row>
    <row r="37" spans="2:19" ht="16.5" x14ac:dyDescent="0.15">
      <c r="D37" s="24" t="s">
        <v>61</v>
      </c>
      <c r="R37" s="20"/>
    </row>
    <row r="38" spans="2:19" ht="16.5" x14ac:dyDescent="0.15">
      <c r="D38" t="s">
        <v>79</v>
      </c>
      <c r="E38" t="s">
        <v>78</v>
      </c>
      <c r="R38" s="4"/>
      <c r="S38" t="s">
        <v>69</v>
      </c>
    </row>
    <row r="39" spans="2:19" x14ac:dyDescent="0.15">
      <c r="D39" t="s">
        <v>6</v>
      </c>
      <c r="E39" t="s">
        <v>52</v>
      </c>
      <c r="R39" s="4"/>
      <c r="S39" t="s">
        <v>57</v>
      </c>
    </row>
    <row r="40" spans="2:19" ht="16.5" x14ac:dyDescent="0.15">
      <c r="D40" t="s">
        <v>80</v>
      </c>
      <c r="E40" t="s">
        <v>74</v>
      </c>
      <c r="R40" s="4"/>
      <c r="S40" t="s">
        <v>58</v>
      </c>
    </row>
    <row r="41" spans="2:19" x14ac:dyDescent="0.15">
      <c r="R41" s="20"/>
    </row>
    <row r="42" spans="2:19" x14ac:dyDescent="0.15">
      <c r="B42" s="29"/>
      <c r="C42" s="28" t="s">
        <v>89</v>
      </c>
      <c r="Q42" t="s">
        <v>76</v>
      </c>
      <c r="R42" s="17">
        <f>R44*R45*R46</f>
        <v>0</v>
      </c>
      <c r="S42" t="s">
        <v>0</v>
      </c>
    </row>
    <row r="43" spans="2:19" ht="16.5" x14ac:dyDescent="0.15">
      <c r="D43" s="24" t="s">
        <v>63</v>
      </c>
      <c r="R43" s="20"/>
    </row>
    <row r="44" spans="2:19" x14ac:dyDescent="0.15">
      <c r="D44" t="s">
        <v>64</v>
      </c>
      <c r="E44" t="s">
        <v>71</v>
      </c>
      <c r="R44" s="4"/>
      <c r="S44" t="s">
        <v>67</v>
      </c>
    </row>
    <row r="45" spans="2:19" x14ac:dyDescent="0.15">
      <c r="D45" t="s">
        <v>65</v>
      </c>
      <c r="E45" t="s">
        <v>72</v>
      </c>
      <c r="R45" s="4"/>
      <c r="S45" t="s">
        <v>70</v>
      </c>
    </row>
    <row r="46" spans="2:19" ht="16.5" x14ac:dyDescent="0.15">
      <c r="D46" t="s">
        <v>66</v>
      </c>
      <c r="E46" t="s">
        <v>73</v>
      </c>
      <c r="R46" s="4"/>
      <c r="S46" t="s">
        <v>68</v>
      </c>
    </row>
    <row r="47" spans="2:19" x14ac:dyDescent="0.15">
      <c r="R47" s="20"/>
    </row>
    <row r="48" spans="2:19" x14ac:dyDescent="0.15">
      <c r="B48" t="s">
        <v>81</v>
      </c>
      <c r="R48" s="20"/>
    </row>
  </sheetData>
  <mergeCells count="9">
    <mergeCell ref="B9:D9"/>
    <mergeCell ref="E9:L9"/>
    <mergeCell ref="J24:M24"/>
    <mergeCell ref="B6:D6"/>
    <mergeCell ref="E6:L6"/>
    <mergeCell ref="B7:C8"/>
    <mergeCell ref="E7:L7"/>
    <mergeCell ref="E8:F8"/>
    <mergeCell ref="H8:I8"/>
  </mergeCells>
  <phoneticPr fontId="1"/>
  <printOptions horizontalCentered="1"/>
  <pageMargins left="0.23622047244094491" right="0.23622047244094491" top="0.74803149606299213" bottom="0.74803149606299213" header="0.31496062992125984" footer="0.31496062992125984"/>
  <pageSetup paperSize="9" scale="78"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E326B-2E64-43F8-9FB5-B3171E22CEE8}">
  <sheetPr>
    <pageSetUpPr fitToPage="1"/>
  </sheetPr>
  <dimension ref="B1:I78"/>
  <sheetViews>
    <sheetView view="pageBreakPreview" zoomScaleNormal="100" zoomScaleSheetLayoutView="100" workbookViewId="0"/>
  </sheetViews>
  <sheetFormatPr defaultRowHeight="13.5" x14ac:dyDescent="0.15"/>
  <cols>
    <col min="1" max="1" width="3.875" customWidth="1"/>
  </cols>
  <sheetData>
    <row r="1" spans="2:9" x14ac:dyDescent="0.15">
      <c r="B1" t="s">
        <v>94</v>
      </c>
    </row>
    <row r="2" spans="2:9" x14ac:dyDescent="0.15">
      <c r="B2" t="s">
        <v>95</v>
      </c>
    </row>
    <row r="4" spans="2:9" x14ac:dyDescent="0.15">
      <c r="B4" t="s">
        <v>26</v>
      </c>
    </row>
    <row r="5" spans="2:9" x14ac:dyDescent="0.15">
      <c r="B5" t="s">
        <v>23</v>
      </c>
      <c r="E5" s="5">
        <v>44.8</v>
      </c>
      <c r="F5" s="22" t="s">
        <v>25</v>
      </c>
      <c r="G5" s="21"/>
      <c r="H5" t="s">
        <v>82</v>
      </c>
    </row>
    <row r="6" spans="2:9" x14ac:dyDescent="0.15">
      <c r="E6" s="26">
        <f>E5*1000/1000000</f>
        <v>4.48E-2</v>
      </c>
      <c r="F6" s="22" t="s">
        <v>83</v>
      </c>
      <c r="H6" s="20" t="s">
        <v>84</v>
      </c>
      <c r="I6" s="19"/>
    </row>
    <row r="7" spans="2:9" x14ac:dyDescent="0.15">
      <c r="B7" t="s">
        <v>27</v>
      </c>
    </row>
    <row r="74" spans="2:9" x14ac:dyDescent="0.15">
      <c r="B74" t="s">
        <v>24</v>
      </c>
    </row>
    <row r="76" spans="2:9" x14ac:dyDescent="0.15">
      <c r="B76" t="s">
        <v>23</v>
      </c>
      <c r="E76" s="4">
        <v>61600</v>
      </c>
      <c r="F76" s="22" t="s">
        <v>22</v>
      </c>
      <c r="H76" t="s">
        <v>82</v>
      </c>
    </row>
    <row r="77" spans="2:9" x14ac:dyDescent="0.15">
      <c r="E77" s="26">
        <f>E76/1000/1000</f>
        <v>6.1600000000000002E-2</v>
      </c>
      <c r="F77" s="27" t="s">
        <v>58</v>
      </c>
      <c r="G77" s="21"/>
      <c r="H77" s="20" t="s">
        <v>85</v>
      </c>
      <c r="I77" s="19"/>
    </row>
    <row r="78" spans="2:9" x14ac:dyDescent="0.15">
      <c r="B78" t="s">
        <v>21</v>
      </c>
    </row>
  </sheetData>
  <phoneticPr fontId="1"/>
  <pageMargins left="0.70866141732283472" right="0.11811023622047245" top="0.74803149606299213" bottom="0.74803149606299213" header="0.31496062992125984" footer="0.31496062992125984"/>
  <pageSetup paperSize="9" scale="56"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バイオマス発電_記入用(リファレンス）</vt:lpstr>
      <vt:lpstr>バイオマス発電_記入用(BaU）</vt:lpstr>
      <vt:lpstr>燃料の排出係数(IPCC)</vt:lpstr>
      <vt:lpstr>'バイオマス発電_記入用(BaU）'!Print_Area</vt:lpstr>
      <vt:lpstr>'バイオマス発電_記入用(リファレンス）'!Print_Area</vt:lpstr>
      <vt:lpstr>'燃料の排出係数(IPCC)'!Print_Area</vt:lpstr>
      <vt:lpstr>'バイオマス発電_記入用(BaU）'!Print_Titles</vt:lpstr>
      <vt:lpstr>'バイオマス発電_記入用(リファレンス）'!Print_Titles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2022-04-05T02:35:36Z</dcterms:created>
  <dcterms:modified xsi:type="dcterms:W3CDTF">2025-04-04T05:15:35Z</dcterms:modified>
</cp:coreProperties>
</file>