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8_{21840C37-9348-4CEE-9B8D-84E6A0BD2B3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計算シートフォーマット" sheetId="7" r:id="rId1"/>
  </sheets>
  <definedNames>
    <definedName name="_xlnm.Print_Area" localSheetId="0">計算シートフォーマット!$A$1:$G$29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7" l="1"/>
  <c r="F14" i="7" l="1"/>
  <c r="F17" i="7" l="1"/>
  <c r="F15" i="7" l="1"/>
  <c r="F24" i="7" l="1"/>
  <c r="F21" i="7"/>
  <c r="F20" i="7" s="1"/>
  <c r="F19" i="7"/>
  <c r="F23" i="7" s="1"/>
  <c r="F22" i="7" s="1"/>
  <c r="F25" i="7"/>
  <c r="C12" i="7"/>
  <c r="C14" i="7" l="1"/>
  <c r="C19" i="7" s="1"/>
  <c r="C18" i="7" l="1"/>
  <c r="C17" i="7" s="1"/>
  <c r="C16" i="7"/>
</calcChain>
</file>

<file path=xl/sharedStrings.xml><?xml version="1.0" encoding="utf-8"?>
<sst xmlns="http://schemas.openxmlformats.org/spreadsheetml/2006/main" count="39" uniqueCount="36">
  <si>
    <t>補助率適用後リース料総額</t>
  </si>
  <si>
    <t>補助率適用後月額リース料</t>
    <rPh sb="0" eb="3">
      <t>ホジョリツ</t>
    </rPh>
    <rPh sb="3" eb="5">
      <t>テキヨウ</t>
    </rPh>
    <rPh sb="5" eb="6">
      <t>ゴ</t>
    </rPh>
    <rPh sb="6" eb="8">
      <t>ゲツガク</t>
    </rPh>
    <rPh sb="11" eb="12">
      <t>リョウ</t>
    </rPh>
    <phoneticPr fontId="1"/>
  </si>
  <si>
    <t>補助金</t>
    <rPh sb="0" eb="3">
      <t>ホジョキン</t>
    </rPh>
    <phoneticPr fontId="1"/>
  </si>
  <si>
    <t>入力項目</t>
    <rPh sb="0" eb="2">
      <t>ニュウリョク</t>
    </rPh>
    <rPh sb="2" eb="4">
      <t>コウモク</t>
    </rPh>
    <phoneticPr fontId="1"/>
  </si>
  <si>
    <r>
      <t>補助率適用後の金利</t>
    </r>
    <r>
      <rPr>
        <sz val="9"/>
        <color theme="1"/>
        <rFont val="ＭＳ Ｐゴシック"/>
        <family val="3"/>
        <charset val="128"/>
        <scheme val="minor"/>
      </rPr>
      <t>（対顧客）</t>
    </r>
    <rPh sb="10" eb="11">
      <t>タイ</t>
    </rPh>
    <rPh sb="11" eb="13">
      <t>コキャク</t>
    </rPh>
    <phoneticPr fontId="1"/>
  </si>
  <si>
    <t>　</t>
    <phoneticPr fontId="1"/>
  </si>
  <si>
    <t>ＪＣＭリース事業の計算フォーマット</t>
    <rPh sb="6" eb="8">
      <t>ジギョウ</t>
    </rPh>
    <rPh sb="9" eb="11">
      <t>ケイサン</t>
    </rPh>
    <phoneticPr fontId="1"/>
  </si>
  <si>
    <t>（１）JCMエコリース事業の補助金確定のためのリース料計算</t>
    <rPh sb="11" eb="13">
      <t>ジギョウ</t>
    </rPh>
    <rPh sb="14" eb="17">
      <t>ホジョキン</t>
    </rPh>
    <rPh sb="17" eb="19">
      <t>カクテイ</t>
    </rPh>
    <rPh sb="26" eb="27">
      <t>リョウ</t>
    </rPh>
    <rPh sb="27" eb="29">
      <t>ケイサン</t>
    </rPh>
    <phoneticPr fontId="1"/>
  </si>
  <si>
    <t>（2）JCMエコリース事業を含めた事業全体のリース料計算</t>
    <rPh sb="11" eb="13">
      <t>ジギョウ</t>
    </rPh>
    <rPh sb="14" eb="15">
      <t>フク</t>
    </rPh>
    <rPh sb="17" eb="19">
      <t>ジギョウ</t>
    </rPh>
    <rPh sb="19" eb="21">
      <t>ゼンタイ</t>
    </rPh>
    <rPh sb="25" eb="26">
      <t>リョウ</t>
    </rPh>
    <rPh sb="26" eb="28">
      <t>ケイサン</t>
    </rPh>
    <phoneticPr fontId="1"/>
  </si>
  <si>
    <r>
      <t>取得　　　　　　　　</t>
    </r>
    <r>
      <rPr>
        <sz val="9"/>
        <color theme="1"/>
        <rFont val="ＭＳ Ｐゴシック"/>
        <family val="3"/>
        <charset val="128"/>
        <scheme val="minor"/>
      </rPr>
      <t>※補助対象金額</t>
    </r>
    <rPh sb="0" eb="2">
      <t>シュトク</t>
    </rPh>
    <rPh sb="11" eb="13">
      <t>ホジョ</t>
    </rPh>
    <rPh sb="13" eb="15">
      <t>タイショウ</t>
    </rPh>
    <rPh sb="15" eb="17">
      <t>キンガク</t>
    </rPh>
    <phoneticPr fontId="1"/>
  </si>
  <si>
    <r>
      <t>残価　　　    　　　</t>
    </r>
    <r>
      <rPr>
        <sz val="9"/>
        <color theme="1"/>
        <rFont val="ＭＳ Ｐゴシック"/>
        <family val="3"/>
        <charset val="128"/>
        <scheme val="minor"/>
      </rPr>
      <t>※残価は補助対象外</t>
    </r>
    <rPh sb="0" eb="2">
      <t>ザンカ</t>
    </rPh>
    <rPh sb="13" eb="15">
      <t>ザンカ</t>
    </rPh>
    <rPh sb="16" eb="18">
      <t>ホジョ</t>
    </rPh>
    <rPh sb="18" eb="20">
      <t>タイショウ</t>
    </rPh>
    <rPh sb="20" eb="21">
      <t>ガイ</t>
    </rPh>
    <phoneticPr fontId="1"/>
  </si>
  <si>
    <r>
      <t xml:space="preserve">補助率　　　　　　 </t>
    </r>
    <r>
      <rPr>
        <sz val="9"/>
        <color theme="1"/>
        <rFont val="ＭＳ Ｐゴシック"/>
        <family val="3"/>
        <charset val="128"/>
        <scheme val="minor"/>
      </rPr>
      <t>※費用対効果による</t>
    </r>
    <rPh sb="11" eb="16">
      <t>ヒヨウタイコウカ</t>
    </rPh>
    <phoneticPr fontId="1"/>
  </si>
  <si>
    <r>
      <t xml:space="preserve">残価　　　    　     </t>
    </r>
    <r>
      <rPr>
        <sz val="9"/>
        <color theme="1"/>
        <rFont val="ＭＳ Ｐゴシック"/>
        <family val="3"/>
        <charset val="128"/>
        <scheme val="minor"/>
      </rPr>
      <t>※残価は補助対象外</t>
    </r>
    <rPh sb="0" eb="2">
      <t>ザンカ</t>
    </rPh>
    <rPh sb="16" eb="18">
      <t>ザンカ</t>
    </rPh>
    <rPh sb="19" eb="21">
      <t>ホジョ</t>
    </rPh>
    <rPh sb="21" eb="23">
      <t>タイショウ</t>
    </rPh>
    <rPh sb="23" eb="24">
      <t>ガイ</t>
    </rPh>
    <phoneticPr fontId="1"/>
  </si>
  <si>
    <r>
      <t xml:space="preserve">取得　　　　　　     </t>
    </r>
    <r>
      <rPr>
        <sz val="9"/>
        <color theme="1"/>
        <rFont val="ＭＳ Ｐゴシック"/>
        <family val="3"/>
        <charset val="128"/>
        <scheme val="minor"/>
      </rPr>
      <t>※補助対象金額</t>
    </r>
    <rPh sb="0" eb="2">
      <t>シュトク</t>
    </rPh>
    <rPh sb="14" eb="16">
      <t>ホジョ</t>
    </rPh>
    <rPh sb="16" eb="18">
      <t>タイショウ</t>
    </rPh>
    <rPh sb="18" eb="20">
      <t>キンガク</t>
    </rPh>
    <phoneticPr fontId="1"/>
  </si>
  <si>
    <r>
      <t xml:space="preserve">取得　　　　　　     </t>
    </r>
    <r>
      <rPr>
        <sz val="9"/>
        <color theme="1"/>
        <rFont val="ＭＳ Ｐゴシック"/>
        <family val="3"/>
        <charset val="128"/>
        <scheme val="minor"/>
      </rPr>
      <t>※総事業費</t>
    </r>
    <rPh sb="0" eb="2">
      <t>シュトク</t>
    </rPh>
    <rPh sb="14" eb="18">
      <t>ソウジギョウヒ</t>
    </rPh>
    <phoneticPr fontId="1"/>
  </si>
  <si>
    <r>
      <t>補助率　　      　　</t>
    </r>
    <r>
      <rPr>
        <sz val="9"/>
        <color theme="1"/>
        <rFont val="ＭＳ Ｐゴシック"/>
        <family val="3"/>
        <charset val="128"/>
        <scheme val="minor"/>
      </rPr>
      <t>※費用対効果による</t>
    </r>
    <rPh sb="14" eb="19">
      <t>ヒヨウタイコウカ</t>
    </rPh>
    <phoneticPr fontId="1"/>
  </si>
  <si>
    <t>※　（１）と（２）に記入をお願いします。</t>
    <rPh sb="10" eb="12">
      <t>キニュウ</t>
    </rPh>
    <rPh sb="14" eb="15">
      <t>ネガ</t>
    </rPh>
    <phoneticPr fontId="1"/>
  </si>
  <si>
    <r>
      <t>金利　　　　　　　　</t>
    </r>
    <r>
      <rPr>
        <sz val="9"/>
        <color theme="1"/>
        <rFont val="ＭＳ Ｐゴシック"/>
        <family val="3"/>
        <charset val="128"/>
        <scheme val="minor"/>
      </rPr>
      <t>※対象国の金利＋リース会社利益</t>
    </r>
    <rPh sb="0" eb="2">
      <t>キンリ</t>
    </rPh>
    <rPh sb="11" eb="13">
      <t>タイショウ</t>
    </rPh>
    <rPh sb="13" eb="14">
      <t>コク</t>
    </rPh>
    <rPh sb="15" eb="17">
      <t>キンリ</t>
    </rPh>
    <rPh sb="21" eb="23">
      <t>ガイシャ</t>
    </rPh>
    <rPh sb="23" eb="25">
      <t>リエキ</t>
    </rPh>
    <phoneticPr fontId="1"/>
  </si>
  <si>
    <r>
      <t xml:space="preserve">月額リース料　　 </t>
    </r>
    <r>
      <rPr>
        <sz val="9"/>
        <color theme="1"/>
        <rFont val="ＭＳ Ｐゴシック"/>
        <family val="3"/>
        <charset val="128"/>
        <scheme val="minor"/>
      </rPr>
      <t>※JCM補助対象のみ</t>
    </r>
    <rPh sb="0" eb="2">
      <t>ゲツガク</t>
    </rPh>
    <rPh sb="5" eb="6">
      <t>リョウ</t>
    </rPh>
    <phoneticPr fontId="1"/>
  </si>
  <si>
    <r>
      <t xml:space="preserve">リース料総額　　 </t>
    </r>
    <r>
      <rPr>
        <sz val="9"/>
        <color theme="1"/>
        <rFont val="ＭＳ Ｐゴシック"/>
        <family val="3"/>
        <charset val="128"/>
        <scheme val="minor"/>
      </rPr>
      <t>※JCM補助対象のみ</t>
    </r>
    <rPh sb="3" eb="4">
      <t>リョウ</t>
    </rPh>
    <rPh sb="4" eb="6">
      <t>ソウガク</t>
    </rPh>
    <phoneticPr fontId="1"/>
  </si>
  <si>
    <r>
      <t xml:space="preserve">金利　　　　　　     </t>
    </r>
    <r>
      <rPr>
        <sz val="9"/>
        <color theme="1"/>
        <rFont val="ＭＳ Ｐゴシック"/>
        <family val="3"/>
        <charset val="128"/>
        <scheme val="minor"/>
      </rPr>
      <t>※対象国の金利＋リース会社利益</t>
    </r>
    <rPh sb="0" eb="2">
      <t>キンリ</t>
    </rPh>
    <rPh sb="14" eb="16">
      <t>タイショウ</t>
    </rPh>
    <rPh sb="16" eb="17">
      <t>コク</t>
    </rPh>
    <rPh sb="18" eb="20">
      <t>キンリ</t>
    </rPh>
    <rPh sb="24" eb="26">
      <t>ガイシャ</t>
    </rPh>
    <rPh sb="26" eb="28">
      <t>リエキ</t>
    </rPh>
    <phoneticPr fontId="1"/>
  </si>
  <si>
    <r>
      <t xml:space="preserve">月額リース料　    </t>
    </r>
    <r>
      <rPr>
        <sz val="9"/>
        <color theme="1"/>
        <rFont val="ＭＳ Ｐゴシック"/>
        <family val="3"/>
        <charset val="128"/>
        <scheme val="minor"/>
      </rPr>
      <t>※JCM補助対象のみ</t>
    </r>
    <rPh sb="0" eb="2">
      <t>ゲツガク</t>
    </rPh>
    <rPh sb="5" eb="6">
      <t>リョウ</t>
    </rPh>
    <rPh sb="15" eb="17">
      <t>ホジョ</t>
    </rPh>
    <rPh sb="17" eb="19">
      <t>タイショウ</t>
    </rPh>
    <phoneticPr fontId="1"/>
  </si>
  <si>
    <r>
      <t xml:space="preserve">リース料総額　    </t>
    </r>
    <r>
      <rPr>
        <sz val="9"/>
        <color theme="1"/>
        <rFont val="ＭＳ Ｐゴシック"/>
        <family val="3"/>
        <charset val="128"/>
        <scheme val="minor"/>
      </rPr>
      <t>※JCM補助対象の</t>
    </r>
    <r>
      <rPr>
        <sz val="11"/>
        <color theme="1"/>
        <rFont val="ＭＳ Ｐゴシック"/>
        <family val="2"/>
        <charset val="128"/>
        <scheme val="minor"/>
      </rPr>
      <t>み</t>
    </r>
    <rPh sb="3" eb="4">
      <t>リョウ</t>
    </rPh>
    <rPh sb="4" eb="6">
      <t>ソウガク</t>
    </rPh>
    <phoneticPr fontId="1"/>
  </si>
  <si>
    <r>
      <t xml:space="preserve">月額リース料　    </t>
    </r>
    <r>
      <rPr>
        <sz val="9"/>
        <color theme="1"/>
        <rFont val="ＭＳ Ｐゴシック"/>
        <family val="3"/>
        <charset val="128"/>
        <scheme val="minor"/>
      </rPr>
      <t>※総事業費</t>
    </r>
    <rPh sb="0" eb="2">
      <t>ゲツガク</t>
    </rPh>
    <rPh sb="5" eb="6">
      <t>リョウ</t>
    </rPh>
    <rPh sb="12" eb="16">
      <t>ソウジギョウヒ</t>
    </rPh>
    <phoneticPr fontId="1"/>
  </si>
  <si>
    <r>
      <t xml:space="preserve">リース料総額　    </t>
    </r>
    <r>
      <rPr>
        <sz val="9"/>
        <color theme="1"/>
        <rFont val="ＭＳ Ｐゴシック"/>
        <family val="3"/>
        <charset val="128"/>
        <scheme val="minor"/>
      </rPr>
      <t>※総事業費</t>
    </r>
    <rPh sb="3" eb="4">
      <t>リョウ</t>
    </rPh>
    <rPh sb="4" eb="6">
      <t>ソウガク</t>
    </rPh>
    <rPh sb="12" eb="16">
      <t>ソウジギョウヒ</t>
    </rPh>
    <phoneticPr fontId="1"/>
  </si>
  <si>
    <r>
      <t xml:space="preserve">補助率適用後月額リース料   </t>
    </r>
    <r>
      <rPr>
        <sz val="9"/>
        <color theme="1"/>
        <rFont val="ＭＳ Ｐゴシック"/>
        <family val="3"/>
        <charset val="128"/>
        <scheme val="minor"/>
      </rPr>
      <t>※JCM補助対象のみ</t>
    </r>
    <rPh sb="0" eb="3">
      <t>ホジョリツ</t>
    </rPh>
    <rPh sb="3" eb="5">
      <t>テキヨウ</t>
    </rPh>
    <rPh sb="5" eb="6">
      <t>ゴ</t>
    </rPh>
    <rPh sb="6" eb="8">
      <t>ゲツガク</t>
    </rPh>
    <rPh sb="11" eb="12">
      <t>リョウ</t>
    </rPh>
    <phoneticPr fontId="1"/>
  </si>
  <si>
    <r>
      <t xml:space="preserve">補助率適用後リース料総額   </t>
    </r>
    <r>
      <rPr>
        <sz val="9"/>
        <color theme="1"/>
        <rFont val="ＭＳ Ｐゴシック"/>
        <family val="3"/>
        <charset val="128"/>
        <scheme val="minor"/>
      </rPr>
      <t>※JCM補助対象のみ</t>
    </r>
    <phoneticPr fontId="1"/>
  </si>
  <si>
    <r>
      <t xml:space="preserve">補助率適用後月額リース料   </t>
    </r>
    <r>
      <rPr>
        <sz val="9"/>
        <color theme="1"/>
        <rFont val="ＭＳ Ｐゴシック"/>
        <family val="3"/>
        <charset val="128"/>
        <scheme val="minor"/>
      </rPr>
      <t>※総事業費</t>
    </r>
    <rPh sb="0" eb="3">
      <t>ホジョリツ</t>
    </rPh>
    <rPh sb="3" eb="5">
      <t>テキヨウ</t>
    </rPh>
    <rPh sb="5" eb="6">
      <t>ゴ</t>
    </rPh>
    <rPh sb="6" eb="8">
      <t>ゲツガク</t>
    </rPh>
    <rPh sb="11" eb="12">
      <t>リョウ</t>
    </rPh>
    <phoneticPr fontId="1"/>
  </si>
  <si>
    <r>
      <t xml:space="preserve">補助率適用後リース料総額   </t>
    </r>
    <r>
      <rPr>
        <sz val="9"/>
        <color theme="1"/>
        <rFont val="ＭＳ Ｐゴシック"/>
        <family val="3"/>
        <charset val="128"/>
        <scheme val="minor"/>
      </rPr>
      <t>※総事業費</t>
    </r>
    <phoneticPr fontId="1"/>
  </si>
  <si>
    <r>
      <t>補助率適用後の金利</t>
    </r>
    <r>
      <rPr>
        <sz val="9"/>
        <color theme="1"/>
        <rFont val="ＭＳ Ｐゴシック"/>
        <family val="3"/>
        <charset val="128"/>
        <scheme val="minor"/>
      </rPr>
      <t>（対顧客）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※JCM補助対象のみ</t>
    </r>
    <rPh sb="10" eb="11">
      <t>タイ</t>
    </rPh>
    <rPh sb="11" eb="13">
      <t>コキャク</t>
    </rPh>
    <phoneticPr fontId="1"/>
  </si>
  <si>
    <r>
      <t>補助率適用後の金利</t>
    </r>
    <r>
      <rPr>
        <sz val="9"/>
        <color theme="1"/>
        <rFont val="ＭＳ Ｐゴシック"/>
        <family val="3"/>
        <charset val="128"/>
        <scheme val="minor"/>
      </rPr>
      <t>（対顧客）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※総事業費</t>
    </r>
    <rPh sb="10" eb="11">
      <t>タイ</t>
    </rPh>
    <rPh sb="11" eb="13">
      <t>コキャク</t>
    </rPh>
    <phoneticPr fontId="1"/>
  </si>
  <si>
    <r>
      <t>期間（ヶ月）　　　　</t>
    </r>
    <r>
      <rPr>
        <sz val="9"/>
        <color theme="1"/>
        <rFont val="ＭＳ Ｐゴシック"/>
        <family val="3"/>
        <charset val="128"/>
        <scheme val="minor"/>
      </rPr>
      <t>※原則５年</t>
    </r>
    <r>
      <rPr>
        <sz val="9"/>
        <color rgb="FFFF0000"/>
        <rFont val="ＭＳ Ｐゴシック"/>
        <family val="3"/>
        <charset val="128"/>
        <scheme val="minor"/>
      </rPr>
      <t>以上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Ph sb="0" eb="2">
      <t>キカン</t>
    </rPh>
    <rPh sb="4" eb="5">
      <t>ゲツ</t>
    </rPh>
    <rPh sb="11" eb="13">
      <t>ゲンソク</t>
    </rPh>
    <rPh sb="14" eb="15">
      <t>ネン</t>
    </rPh>
    <rPh sb="15" eb="17">
      <t>イジョウ</t>
    </rPh>
    <phoneticPr fontId="1"/>
  </si>
  <si>
    <r>
      <t xml:space="preserve">期間（ヶ月）　　     </t>
    </r>
    <r>
      <rPr>
        <sz val="9"/>
        <color theme="1"/>
        <rFont val="ＭＳ Ｐゴシック"/>
        <family val="3"/>
        <charset val="128"/>
        <scheme val="minor"/>
      </rPr>
      <t>※原則５年</t>
    </r>
    <r>
      <rPr>
        <sz val="9"/>
        <color rgb="FFFF0000"/>
        <rFont val="ＭＳ Ｐゴシック"/>
        <family val="3"/>
        <charset val="128"/>
        <scheme val="minor"/>
      </rPr>
      <t>以上</t>
    </r>
    <rPh sb="0" eb="2">
      <t>キカン</t>
    </rPh>
    <rPh sb="4" eb="5">
      <t>ゲツ</t>
    </rPh>
    <rPh sb="14" eb="16">
      <t>ゲンソク</t>
    </rPh>
    <rPh sb="17" eb="18">
      <t>ネン</t>
    </rPh>
    <rPh sb="18" eb="20">
      <t>イジョウ</t>
    </rPh>
    <phoneticPr fontId="1"/>
  </si>
  <si>
    <t>支払いが行われる時期（期初、期末）</t>
    <rPh sb="0" eb="2">
      <t>シハラ</t>
    </rPh>
    <rPh sb="4" eb="5">
      <t>オコナ</t>
    </rPh>
    <rPh sb="8" eb="10">
      <t>ジキ</t>
    </rPh>
    <rPh sb="11" eb="13">
      <t>キショ</t>
    </rPh>
    <rPh sb="14" eb="16">
      <t>キマツ</t>
    </rPh>
    <phoneticPr fontId="1"/>
  </si>
  <si>
    <t>期初・期末のどちらかをここに記載</t>
    <rPh sb="0" eb="2">
      <t>キショ</t>
    </rPh>
    <rPh sb="3" eb="5">
      <t>キマツ</t>
    </rPh>
    <rPh sb="14" eb="16">
      <t>キサイ</t>
    </rPh>
    <phoneticPr fontId="1"/>
  </si>
  <si>
    <r>
      <t>※　上記の入力項目に数値を記入ください。</t>
    </r>
    <r>
      <rPr>
        <sz val="11"/>
        <rFont val="ＭＳ Ｐゴシック"/>
        <family val="3"/>
        <charset val="128"/>
        <scheme val="minor"/>
      </rPr>
      <t>補助率については10.0%以下の数値を記入ください。</t>
    </r>
    <r>
      <rPr>
        <sz val="11"/>
        <color theme="1"/>
        <rFont val="ＭＳ Ｐゴシック"/>
        <family val="2"/>
        <charset val="128"/>
        <scheme val="minor"/>
      </rPr>
      <t>（上記数値はサンプルです。</t>
    </r>
    <r>
      <rPr>
        <sz val="11"/>
        <color rgb="FFFF0000"/>
        <rFont val="ＭＳ Ｐゴシック"/>
        <family val="3"/>
        <charset val="128"/>
        <scheme val="minor"/>
      </rPr>
      <t>月額リース料は期首支払いの関数を例として提示していますが、支払いが行われる時期を明記の上、契約が期末払であれば、適宜関数の書式を変更してください。</t>
    </r>
    <r>
      <rPr>
        <sz val="11"/>
        <color theme="1"/>
        <rFont val="ＭＳ Ｐゴシック"/>
        <family val="2"/>
        <charset val="128"/>
        <scheme val="minor"/>
      </rPr>
      <t>）</t>
    </r>
    <rPh sb="2" eb="4">
      <t>ジョウキ</t>
    </rPh>
    <rPh sb="5" eb="7">
      <t>ニュウリョク</t>
    </rPh>
    <rPh sb="7" eb="9">
      <t>コウモク</t>
    </rPh>
    <rPh sb="10" eb="12">
      <t>スウチ</t>
    </rPh>
    <rPh sb="13" eb="15">
      <t>キニュウ</t>
    </rPh>
    <rPh sb="20" eb="23">
      <t>ホジョリツ</t>
    </rPh>
    <rPh sb="33" eb="35">
      <t>イカ</t>
    </rPh>
    <rPh sb="36" eb="38">
      <t>スウチ</t>
    </rPh>
    <rPh sb="39" eb="41">
      <t>キニュウ</t>
    </rPh>
    <rPh sb="47" eb="49">
      <t>ジョウキ</t>
    </rPh>
    <rPh sb="49" eb="51">
      <t>スウチ</t>
    </rPh>
    <rPh sb="88" eb="90">
      <t>シハラ</t>
    </rPh>
    <rPh sb="92" eb="93">
      <t>オコナ</t>
    </rPh>
    <rPh sb="96" eb="98">
      <t>ジキ</t>
    </rPh>
    <rPh sb="99" eb="101">
      <t>メイキ</t>
    </rPh>
    <rPh sb="102" eb="103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</si>
</sst>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5" fillId="0" borderId="0" xfId="1" applyFont="1" applyAlignment="1">
      <alignment horizontal="right" vertical="center"/>
    </xf>
    <xf numFmtId="38" fontId="0" fillId="0" borderId="2" xfId="1" applyFont="1" applyBorder="1" applyProtection="1">
      <alignment vertical="center"/>
    </xf>
    <xf numFmtId="38" fontId="0" fillId="0" borderId="5" xfId="1" applyFont="1" applyBorder="1">
      <alignment vertical="center"/>
    </xf>
    <xf numFmtId="38" fontId="6" fillId="0" borderId="1" xfId="1" applyFont="1" applyBorder="1" applyAlignment="1" applyProtection="1">
      <alignment vertical="center"/>
      <protection locked="0"/>
    </xf>
    <xf numFmtId="38" fontId="6" fillId="0" borderId="2" xfId="1" applyFont="1" applyBorder="1" applyAlignment="1" applyProtection="1">
      <alignment vertical="center"/>
    </xf>
    <xf numFmtId="0" fontId="0" fillId="0" borderId="0" xfId="0" applyAlignment="1">
      <alignment horizontal="right" vertical="center"/>
    </xf>
    <xf numFmtId="38" fontId="0" fillId="2" borderId="1" xfId="1" applyFont="1" applyFill="1" applyBorder="1" applyAlignment="1">
      <alignment horizontal="left" vertical="center"/>
    </xf>
    <xf numFmtId="38" fontId="6" fillId="2" borderId="2" xfId="1" applyFont="1" applyFill="1" applyBorder="1" applyProtection="1">
      <alignment vertical="center"/>
      <protection locked="0"/>
    </xf>
    <xf numFmtId="38" fontId="0" fillId="0" borderId="2" xfId="1" applyFont="1" applyFill="1" applyBorder="1" applyProtection="1">
      <alignment vertical="center"/>
      <protection locked="0"/>
    </xf>
    <xf numFmtId="38" fontId="0" fillId="3" borderId="2" xfId="1" applyFont="1" applyFill="1" applyBorder="1" applyProtection="1">
      <alignment vertical="center"/>
      <protection locked="0"/>
    </xf>
    <xf numFmtId="38" fontId="0" fillId="0" borderId="0" xfId="1" applyFont="1" applyBorder="1">
      <alignment vertical="center"/>
    </xf>
    <xf numFmtId="177" fontId="0" fillId="0" borderId="0" xfId="2" applyNumberFormat="1" applyFont="1" applyBorder="1">
      <alignment vertical="center"/>
    </xf>
    <xf numFmtId="0" fontId="7" fillId="3" borderId="7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left" vertical="center"/>
    </xf>
    <xf numFmtId="38" fontId="6" fillId="0" borderId="2" xfId="1" applyFont="1" applyFill="1" applyBorder="1" applyProtection="1">
      <alignment vertical="center"/>
      <protection locked="0"/>
    </xf>
    <xf numFmtId="38" fontId="0" fillId="0" borderId="0" xfId="1" applyFont="1" applyFill="1">
      <alignment vertical="center"/>
    </xf>
    <xf numFmtId="38" fontId="0" fillId="0" borderId="1" xfId="1" applyFont="1" applyFill="1" applyBorder="1">
      <alignment vertical="center"/>
    </xf>
    <xf numFmtId="10" fontId="0" fillId="0" borderId="4" xfId="2" applyNumberFormat="1" applyFont="1" applyBorder="1">
      <alignment vertical="center"/>
    </xf>
    <xf numFmtId="0" fontId="9" fillId="0" borderId="0" xfId="0" applyFont="1">
      <alignment vertical="center"/>
    </xf>
    <xf numFmtId="38" fontId="0" fillId="0" borderId="8" xfId="1" applyFont="1" applyBorder="1">
      <alignment vertical="center"/>
    </xf>
    <xf numFmtId="176" fontId="0" fillId="0" borderId="9" xfId="1" applyNumberFormat="1" applyFont="1" applyBorder="1" applyProtection="1">
      <alignment vertical="center"/>
    </xf>
    <xf numFmtId="177" fontId="0" fillId="3" borderId="4" xfId="2" applyNumberFormat="1" applyFont="1" applyFill="1" applyBorder="1" applyProtection="1">
      <alignment vertical="center"/>
      <protection locked="0"/>
    </xf>
    <xf numFmtId="38" fontId="6" fillId="4" borderId="9" xfId="1" applyFont="1" applyFill="1" applyBorder="1" applyProtection="1">
      <alignment vertical="center"/>
      <protection locked="0"/>
    </xf>
    <xf numFmtId="176" fontId="0" fillId="0" borderId="6" xfId="1" applyNumberFormat="1" applyFont="1" applyBorder="1" applyProtection="1">
      <alignment vertical="center"/>
    </xf>
    <xf numFmtId="38" fontId="0" fillId="2" borderId="10" xfId="1" applyFont="1" applyFill="1" applyBorder="1" applyAlignment="1">
      <alignment horizontal="left" vertical="center"/>
    </xf>
    <xf numFmtId="177" fontId="6" fillId="0" borderId="11" xfId="2" applyNumberFormat="1" applyFont="1" applyFill="1" applyBorder="1" applyProtection="1">
      <alignment vertical="center"/>
      <protection locked="0"/>
    </xf>
    <xf numFmtId="38" fontId="0" fillId="0" borderId="3" xfId="1" applyFont="1" applyFill="1" applyBorder="1">
      <alignment vertical="center"/>
    </xf>
    <xf numFmtId="38" fontId="0" fillId="0" borderId="5" xfId="1" applyFont="1" applyFill="1" applyBorder="1">
      <alignment vertical="center"/>
    </xf>
    <xf numFmtId="38" fontId="0" fillId="0" borderId="10" xfId="1" applyFont="1" applyFill="1" applyBorder="1" applyAlignment="1">
      <alignment horizontal="left" vertical="center"/>
    </xf>
    <xf numFmtId="38" fontId="0" fillId="0" borderId="8" xfId="1" applyFont="1" applyFill="1" applyBorder="1" applyAlignment="1">
      <alignment horizontal="left" vertical="center"/>
    </xf>
    <xf numFmtId="38" fontId="6" fillId="0" borderId="1" xfId="1" applyFont="1" applyFill="1" applyBorder="1" applyAlignment="1" applyProtection="1">
      <alignment vertical="center"/>
      <protection locked="0"/>
    </xf>
    <xf numFmtId="38" fontId="6" fillId="0" borderId="2" xfId="1" applyFont="1" applyFill="1" applyBorder="1" applyAlignment="1" applyProtection="1">
      <alignment vertical="center"/>
    </xf>
    <xf numFmtId="38" fontId="0" fillId="3" borderId="6" xfId="1" applyFont="1" applyFill="1" applyBorder="1" applyProtection="1">
      <alignment vertical="center"/>
      <protection locked="0"/>
    </xf>
    <xf numFmtId="10" fontId="0" fillId="0" borderId="2" xfId="2" applyNumberFormat="1" applyFont="1" applyBorder="1">
      <alignment vertical="center"/>
    </xf>
    <xf numFmtId="38" fontId="12" fillId="0" borderId="8" xfId="1" applyFont="1" applyFill="1" applyBorder="1">
      <alignment vertical="center"/>
    </xf>
    <xf numFmtId="176" fontId="11" fillId="0" borderId="9" xfId="1" applyNumberFormat="1" applyFont="1" applyBorder="1" applyProtection="1">
      <alignment vertical="center"/>
    </xf>
    <xf numFmtId="38" fontId="11" fillId="0" borderId="0" xfId="1" applyFont="1">
      <alignment vertical="center"/>
    </xf>
    <xf numFmtId="38" fontId="11" fillId="0" borderId="8" xfId="1" applyFont="1" applyFill="1" applyBorder="1">
      <alignment vertical="center"/>
    </xf>
    <xf numFmtId="3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showGridLines="0" tabSelected="1" view="pageBreakPreview" zoomScaleNormal="100" zoomScaleSheetLayoutView="100" workbookViewId="0">
      <selection activeCell="C32" sqref="C32"/>
    </sheetView>
  </sheetViews>
  <sheetFormatPr defaultColWidth="9" defaultRowHeight="13.2" x14ac:dyDescent="0.2"/>
  <cols>
    <col min="1" max="1" width="5.21875" style="3" customWidth="1"/>
    <col min="2" max="2" width="38" style="3" customWidth="1"/>
    <col min="3" max="3" width="30.33203125" style="3" bestFit="1" customWidth="1"/>
    <col min="4" max="4" width="12.21875" style="3" customWidth="1"/>
    <col min="5" max="5" width="43.6640625" style="3" customWidth="1"/>
    <col min="6" max="6" width="30.33203125" style="3" bestFit="1" customWidth="1"/>
    <col min="7" max="11" width="9" style="3"/>
    <col min="12" max="12" width="35.88671875" style="3" customWidth="1"/>
    <col min="13" max="18" width="12.6640625" style="3" customWidth="1"/>
    <col min="19" max="16384" width="9" style="3"/>
  </cols>
  <sheetData>
    <row r="1" spans="1:12" customFormat="1" ht="10.5" customHeight="1" x14ac:dyDescent="0.2">
      <c r="A1" s="2"/>
    </row>
    <row r="2" spans="1:12" customFormat="1" ht="21.75" customHeight="1" x14ac:dyDescent="0.2">
      <c r="A2" s="3"/>
      <c r="B2" s="24" t="s">
        <v>6</v>
      </c>
      <c r="E2" s="44"/>
      <c r="F2" s="45"/>
    </row>
    <row r="3" spans="1:12" customFormat="1" ht="18.75" customHeight="1" x14ac:dyDescent="0.2">
      <c r="A3" s="1"/>
      <c r="E3" s="45"/>
      <c r="F3" s="45"/>
    </row>
    <row r="4" spans="1:12" customFormat="1" ht="18.75" customHeight="1" x14ac:dyDescent="0.2">
      <c r="A4" s="1"/>
      <c r="C4" s="3"/>
      <c r="E4" s="11"/>
      <c r="F4" s="18" t="s">
        <v>3</v>
      </c>
    </row>
    <row r="5" spans="1:12" customFormat="1" ht="18.75" customHeight="1" x14ac:dyDescent="0.2">
      <c r="A5" s="1"/>
      <c r="E5" s="11"/>
      <c r="F5" s="11"/>
    </row>
    <row r="6" spans="1:12" customFormat="1" ht="18.75" customHeight="1" x14ac:dyDescent="0.2">
      <c r="A6" s="3"/>
      <c r="B6" s="1" t="s">
        <v>7</v>
      </c>
      <c r="E6" s="1" t="s">
        <v>8</v>
      </c>
    </row>
    <row r="7" spans="1:12" ht="16.5" customHeight="1" thickBot="1" x14ac:dyDescent="0.25"/>
    <row r="8" spans="1:12" ht="31.5" customHeight="1" x14ac:dyDescent="0.2">
      <c r="B8" s="8" t="s">
        <v>31</v>
      </c>
      <c r="C8" s="38">
        <v>60</v>
      </c>
      <c r="E8" s="8" t="s">
        <v>32</v>
      </c>
      <c r="F8" s="38">
        <v>60</v>
      </c>
    </row>
    <row r="9" spans="1:12" ht="31.5" customHeight="1" x14ac:dyDescent="0.2">
      <c r="B9" s="22" t="s">
        <v>9</v>
      </c>
      <c r="C9" s="15">
        <v>100000000</v>
      </c>
      <c r="E9" s="4" t="s">
        <v>14</v>
      </c>
      <c r="F9" s="15">
        <v>300000000</v>
      </c>
      <c r="L9" s="3" t="s">
        <v>5</v>
      </c>
    </row>
    <row r="10" spans="1:12" ht="31.5" customHeight="1" x14ac:dyDescent="0.2">
      <c r="B10" s="22" t="s">
        <v>10</v>
      </c>
      <c r="C10" s="14">
        <v>0</v>
      </c>
      <c r="E10" s="4" t="s">
        <v>13</v>
      </c>
      <c r="F10" s="15">
        <v>100000000</v>
      </c>
    </row>
    <row r="11" spans="1:12" ht="31.5" customHeight="1" thickBot="1" x14ac:dyDescent="0.25">
      <c r="B11" s="32" t="s">
        <v>17</v>
      </c>
      <c r="C11" s="27">
        <v>9.5000000000000001E-2</v>
      </c>
      <c r="E11" s="4" t="s">
        <v>12</v>
      </c>
      <c r="F11" s="15">
        <v>0</v>
      </c>
    </row>
    <row r="12" spans="1:12" ht="31.5" customHeight="1" thickBot="1" x14ac:dyDescent="0.25">
      <c r="B12" s="33" t="s">
        <v>18</v>
      </c>
      <c r="C12" s="29">
        <f>ROUND(-PMT(C11/12,C8,C9,-C10,1),-1)</f>
        <v>2083690</v>
      </c>
      <c r="E12" s="5" t="s">
        <v>20</v>
      </c>
      <c r="F12" s="27">
        <v>9.5000000000000001E-2</v>
      </c>
    </row>
    <row r="13" spans="1:12" ht="31.5" customHeight="1" thickBot="1" x14ac:dyDescent="0.25">
      <c r="B13" s="40" t="s">
        <v>33</v>
      </c>
      <c r="C13" s="41" t="s">
        <v>34</v>
      </c>
      <c r="D13" s="42"/>
      <c r="E13" s="43" t="s">
        <v>33</v>
      </c>
      <c r="F13" s="41" t="s">
        <v>34</v>
      </c>
    </row>
    <row r="14" spans="1:12" ht="31.5" customHeight="1" x14ac:dyDescent="0.2">
      <c r="B14" s="22" t="s">
        <v>19</v>
      </c>
      <c r="C14" s="7">
        <f>ROUND(+C12*C8,-1)</f>
        <v>125021400</v>
      </c>
      <c r="E14" s="8" t="s">
        <v>21</v>
      </c>
      <c r="F14" s="29">
        <f>ROUND(-PMT(F12/12,F8,F10,-F11,1),-1)</f>
        <v>2083690</v>
      </c>
    </row>
    <row r="15" spans="1:12" ht="31.5" customHeight="1" thickBot="1" x14ac:dyDescent="0.25">
      <c r="B15" s="34" t="s">
        <v>11</v>
      </c>
      <c r="C15" s="31">
        <v>0.1</v>
      </c>
      <c r="E15" s="4" t="s">
        <v>22</v>
      </c>
      <c r="F15" s="7">
        <f>ROUND(+F14*F8,-1)</f>
        <v>125021400</v>
      </c>
    </row>
    <row r="16" spans="1:12" ht="29.25" customHeight="1" x14ac:dyDescent="0.2">
      <c r="B16" s="35" t="s">
        <v>2</v>
      </c>
      <c r="C16" s="28">
        <f>C14*C15</f>
        <v>12502140</v>
      </c>
      <c r="D16" s="21"/>
      <c r="E16" s="25" t="s">
        <v>23</v>
      </c>
      <c r="F16" s="26">
        <f>ROUND(-PMT(F12/12,F8,F9,-F11,1),-1)</f>
        <v>6251070</v>
      </c>
    </row>
    <row r="17" spans="2:6" ht="31.5" customHeight="1" x14ac:dyDescent="0.2">
      <c r="B17" s="19" t="s">
        <v>1</v>
      </c>
      <c r="C17" s="20">
        <f>C18/C8</f>
        <v>1875321</v>
      </c>
      <c r="E17" s="4" t="s">
        <v>24</v>
      </c>
      <c r="F17" s="7">
        <f>ROUND(+F16*F8,-1)</f>
        <v>375064200</v>
      </c>
    </row>
    <row r="18" spans="2:6" ht="31.5" customHeight="1" thickBot="1" x14ac:dyDescent="0.25">
      <c r="B18" s="36" t="s">
        <v>0</v>
      </c>
      <c r="C18" s="37">
        <f>ROUND(+C14*(1-C15),-1)</f>
        <v>112519260</v>
      </c>
      <c r="E18" s="30" t="s">
        <v>15</v>
      </c>
      <c r="F18" s="31">
        <v>0.1</v>
      </c>
    </row>
    <row r="19" spans="2:6" ht="31.5" customHeight="1" thickBot="1" x14ac:dyDescent="0.25">
      <c r="B19" s="5" t="s">
        <v>4</v>
      </c>
      <c r="C19" s="23">
        <f>RATE(C8,-C14/C8+((C14*C15)/C8),C9,-C10,1)*12</f>
        <v>4.9098040897583378E-2</v>
      </c>
      <c r="E19" s="35" t="s">
        <v>2</v>
      </c>
      <c r="F19" s="28">
        <f>F15*F18</f>
        <v>12502140</v>
      </c>
    </row>
    <row r="20" spans="2:6" ht="31.5" customHeight="1" x14ac:dyDescent="0.2">
      <c r="B20" s="16"/>
      <c r="C20" s="17"/>
      <c r="E20" s="12" t="s">
        <v>25</v>
      </c>
      <c r="F20" s="13">
        <f>F21/F8</f>
        <v>1875321</v>
      </c>
    </row>
    <row r="21" spans="2:6" ht="31.5" customHeight="1" x14ac:dyDescent="0.2">
      <c r="B21" s="16"/>
      <c r="C21" s="17"/>
      <c r="E21" s="9" t="s">
        <v>26</v>
      </c>
      <c r="F21" s="10">
        <f>ROUND(+F15*(1-F18),-1)</f>
        <v>112519260</v>
      </c>
    </row>
    <row r="22" spans="2:6" ht="31.5" customHeight="1" x14ac:dyDescent="0.2">
      <c r="E22" s="12" t="s">
        <v>27</v>
      </c>
      <c r="F22" s="13">
        <f>F23/F8</f>
        <v>6042701</v>
      </c>
    </row>
    <row r="23" spans="2:6" ht="31.5" customHeight="1" x14ac:dyDescent="0.2">
      <c r="E23" s="9" t="s">
        <v>28</v>
      </c>
      <c r="F23" s="10">
        <f>F17-F19</f>
        <v>362562060</v>
      </c>
    </row>
    <row r="24" spans="2:6" ht="31.5" customHeight="1" x14ac:dyDescent="0.2">
      <c r="E24" s="4" t="s">
        <v>29</v>
      </c>
      <c r="F24" s="39">
        <f>RATE(F8,-F15/F8+((F15*F18)/F8),F10,-F11,1)*12</f>
        <v>4.9098040897583378E-2</v>
      </c>
    </row>
    <row r="25" spans="2:6" ht="31.5" customHeight="1" thickBot="1" x14ac:dyDescent="0.25">
      <c r="E25" s="5" t="s">
        <v>30</v>
      </c>
      <c r="F25" s="23">
        <f>RATE(F8,-F17/F8+((F15*F18)/F8),F9,-F11,1)*12</f>
        <v>8.0004864062914002E-2</v>
      </c>
    </row>
    <row r="26" spans="2:6" ht="18" customHeight="1" x14ac:dyDescent="0.2"/>
    <row r="27" spans="2:6" ht="18" customHeight="1" x14ac:dyDescent="0.2">
      <c r="B27" s="3" t="s">
        <v>16</v>
      </c>
    </row>
    <row r="28" spans="2:6" ht="33" customHeight="1" x14ac:dyDescent="0.2">
      <c r="B28" s="46" t="s">
        <v>35</v>
      </c>
      <c r="C28" s="46"/>
      <c r="D28" s="46"/>
      <c r="E28" s="46"/>
      <c r="F28" s="46"/>
    </row>
    <row r="29" spans="2:6" ht="21" customHeight="1" x14ac:dyDescent="0.2"/>
    <row r="30" spans="2:6" ht="21" customHeight="1" x14ac:dyDescent="0.2"/>
    <row r="31" spans="2:6" ht="21" customHeight="1" x14ac:dyDescent="0.2"/>
    <row r="32" spans="2:6" ht="21" customHeight="1" x14ac:dyDescent="0.2"/>
    <row r="33" spans="3:3" ht="21" customHeight="1" x14ac:dyDescent="0.2"/>
    <row r="34" spans="3:3" ht="24" customHeight="1" x14ac:dyDescent="0.2">
      <c r="C34" s="6"/>
    </row>
  </sheetData>
  <sheetProtection selectLockedCells="1"/>
  <mergeCells count="3">
    <mergeCell ref="E2:F2"/>
    <mergeCell ref="E3:F3"/>
    <mergeCell ref="B28:F28"/>
  </mergeCells>
  <phoneticPr fontId="1"/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F03F8C4991D74D9D65A79723DD071A" ma:contentTypeVersion="16" ma:contentTypeDescription="新しいドキュメントを作成します。" ma:contentTypeScope="" ma:versionID="2fa71f2315879fc645e828c4b36f7726">
  <xsd:schema xmlns:xsd="http://www.w3.org/2001/XMLSchema" xmlns:xs="http://www.w3.org/2001/XMLSchema" xmlns:p="http://schemas.microsoft.com/office/2006/metadata/properties" xmlns:ns2="0de5941f-0658-486a-bd95-c592dd158584" xmlns:ns3="93fe9b1e-5bcf-4a08-912e-4034eab1d859" targetNamespace="http://schemas.microsoft.com/office/2006/metadata/properties" ma:root="true" ma:fieldsID="d5fa50d56b5bff1e42856bae3cf403a3" ns2:_="" ns3:_="">
    <xsd:import namespace="0de5941f-0658-486a-bd95-c592dd158584"/>
    <xsd:import namespace="93fe9b1e-5bcf-4a08-912e-4034eab1d8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e5941f-0658-486a-bd95-c592dd1585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e9b1e-5bcf-4a08-912e-4034eab1d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9AFCC3-CBCB-4A05-909D-544579E5A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e5941f-0658-486a-bd95-c592dd158584"/>
    <ds:schemaRef ds:uri="93fe9b1e-5bcf-4a08-912e-4034eab1d8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0D66E3-3A51-406B-B98C-4D7ED4C141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AF33BF-5025-485F-BCF2-E26CAC9B18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計算シートフォーマット</vt:lpstr>
      <vt:lpstr>計算シートフォーマット!Print_Area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2020-04-06T06:45:06Z</dcterms:created>
  <dcterms:modified xsi:type="dcterms:W3CDTF">2025-03-26T09:20:50Z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0x010100FBF03F8C4991D74D9D65A79723DD071A</vt:lpwstr>
  </property>
</Properties>
</file>