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defaultThemeVersion="124226"/>
  <mc:AlternateContent xmlns:mc="http://schemas.openxmlformats.org/markup-compatibility/2006">
    <mc:Choice Requires="x15">
      <x15ac:absPath xmlns:x15ac="http://schemas.microsoft.com/office/spreadsheetml/2010/11/ac" url="\\gecjp.sharepoint.com@SSL\DavWWWRoot\sites\mp\Shared Documents\H31年度採択\01 案件公募\02 公募要領\10 CO2排出削減量計算シート\準備中\"/>
    </mc:Choice>
  </mc:AlternateContent>
  <xr:revisionPtr revIDLastSave="101" documentId="8_{7A5F0F35-CA2C-4EEC-A89A-7F2A820511F7}" xr6:coauthVersionLast="36" xr6:coauthVersionMax="36" xr10:uidLastSave="{111BBF5C-7A73-432C-ACCF-1248F9082C5E}"/>
  <bookViews>
    <workbookView xWindow="0" yWindow="0" windowWidth="23040" windowHeight="8970" xr2:uid="{00000000-000D-0000-FFFF-FFFF00000000}"/>
  </bookViews>
  <sheets>
    <sheet name="冷凍機（チラー）記入例" sheetId="11" r:id="rId1"/>
    <sheet name="冷凍機（チラー）記入用" sheetId="12" r:id="rId2"/>
  </sheets>
  <definedNames>
    <definedName name="_xlnm.Print_Area" localSheetId="1">'冷凍機（チラー）記入用'!$A$1:$S$52</definedName>
    <definedName name="_xlnm.Print_Area" localSheetId="0">'冷凍機（チラー）記入例'!$A$1:$S$52</definedName>
    <definedName name="_xlnm.Print_Titles" localSheetId="1">'冷凍機（チラー）記入用'!$2:$2</definedName>
    <definedName name="_xlnm.Print_Titles" localSheetId="0">'冷凍機（チラー）記入例'!$2:$2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Q26" i="12" l="1"/>
  <c r="Q27" i="12"/>
  <c r="Q35" i="12"/>
  <c r="Q36" i="12"/>
  <c r="F50" i="11"/>
  <c r="E50" i="11"/>
  <c r="E50" i="12" l="1"/>
  <c r="P50" i="12" l="1"/>
  <c r="O50" i="12"/>
  <c r="N50" i="12"/>
  <c r="M50" i="12"/>
  <c r="L50" i="12"/>
  <c r="K50" i="12"/>
  <c r="J50" i="12"/>
  <c r="I50" i="12"/>
  <c r="H50" i="12"/>
  <c r="G50" i="12"/>
  <c r="F50" i="12"/>
  <c r="Q21" i="12"/>
  <c r="G50" i="11"/>
  <c r="H50" i="11"/>
  <c r="I50" i="11"/>
  <c r="J50" i="11"/>
  <c r="K50" i="11"/>
  <c r="L50" i="11"/>
  <c r="M50" i="11"/>
  <c r="N50" i="11"/>
  <c r="O50" i="11"/>
  <c r="P50" i="11"/>
  <c r="Q35" i="11"/>
  <c r="Q27" i="11"/>
  <c r="Q26" i="11"/>
  <c r="Q21" i="11"/>
  <c r="Q13" i="12" l="1"/>
  <c r="Q12" i="12" l="1"/>
  <c r="Q10" i="12"/>
  <c r="Q50" i="12" l="1"/>
  <c r="Q51" i="12" s="1"/>
  <c r="Q10" i="11" l="1"/>
  <c r="Q36" i="11"/>
  <c r="Q13" i="11" s="1"/>
  <c r="Q12" i="11"/>
  <c r="Q50" i="11" l="1"/>
  <c r="Q51" i="11" s="1"/>
</calcChain>
</file>

<file path=xl/sharedStrings.xml><?xml version="1.0" encoding="utf-8"?>
<sst xmlns="http://schemas.openxmlformats.org/spreadsheetml/2006/main" count="144" uniqueCount="67">
  <si>
    <t>CO2排出削減量</t>
    <rPh sb="3" eb="5">
      <t>ハイシュツ</t>
    </rPh>
    <rPh sb="5" eb="7">
      <t>サクゲン</t>
    </rPh>
    <rPh sb="7" eb="8">
      <t>リョウ</t>
    </rPh>
    <phoneticPr fontId="1"/>
  </si>
  <si>
    <t>ton-CO2/年</t>
    <rPh sb="8" eb="9">
      <t>ネン</t>
    </rPh>
    <phoneticPr fontId="1"/>
  </si>
  <si>
    <t>Q</t>
    <phoneticPr fontId="1"/>
  </si>
  <si>
    <t>Q=Ry-Py</t>
    <phoneticPr fontId="1"/>
  </si>
  <si>
    <t>Ry</t>
    <phoneticPr fontId="1"/>
  </si>
  <si>
    <t>リファレンスCO2排出量</t>
    <rPh sb="9" eb="11">
      <t>ハイシュツ</t>
    </rPh>
    <rPh sb="11" eb="12">
      <t>リョウ</t>
    </rPh>
    <phoneticPr fontId="1"/>
  </si>
  <si>
    <t>Py</t>
    <phoneticPr fontId="1"/>
  </si>
  <si>
    <t>プロジェクトCO2排出量</t>
    <rPh sb="9" eb="11">
      <t>ハイシュツ</t>
    </rPh>
    <rPh sb="11" eb="12">
      <t>リョウ</t>
    </rPh>
    <phoneticPr fontId="1"/>
  </si>
  <si>
    <t>●リファレンスＣＯ２排出量の計算</t>
    <rPh sb="10" eb="12">
      <t>ハイシュツ</t>
    </rPh>
    <rPh sb="12" eb="13">
      <t>リョウ</t>
    </rPh>
    <rPh sb="14" eb="16">
      <t>ケイサン</t>
    </rPh>
    <phoneticPr fontId="1"/>
  </si>
  <si>
    <t>グリッド電力のCO2排出係数</t>
    <rPh sb="4" eb="6">
      <t>デンリョク</t>
    </rPh>
    <rPh sb="10" eb="12">
      <t>ハイシュツ</t>
    </rPh>
    <rPh sb="12" eb="14">
      <t>ケイスウ</t>
    </rPh>
    <phoneticPr fontId="1"/>
  </si>
  <si>
    <t>ton-CO2/MWｈ</t>
    <phoneticPr fontId="1"/>
  </si>
  <si>
    <t>●プロジェクトＣＯ２排出量の計算</t>
    <rPh sb="10" eb="12">
      <t>ハイシュツ</t>
    </rPh>
    <rPh sb="12" eb="13">
      <t>リョウ</t>
    </rPh>
    <rPh sb="14" eb="16">
      <t>ケイサン</t>
    </rPh>
    <phoneticPr fontId="1"/>
  </si>
  <si>
    <t>●必要冷凍能力（空調負荷など）の計算</t>
    <rPh sb="1" eb="3">
      <t>ヒツヨウ</t>
    </rPh>
    <rPh sb="3" eb="5">
      <t>レイトウ</t>
    </rPh>
    <rPh sb="5" eb="7">
      <t>ノウリョク</t>
    </rPh>
    <rPh sb="8" eb="10">
      <t>クウチョウ</t>
    </rPh>
    <rPh sb="10" eb="12">
      <t>フカ</t>
    </rPh>
    <rPh sb="16" eb="18">
      <t>ケイサン</t>
    </rPh>
    <phoneticPr fontId="1"/>
  </si>
  <si>
    <t>年間必要冷凍能力</t>
    <rPh sb="0" eb="2">
      <t>ネンカン</t>
    </rPh>
    <rPh sb="2" eb="4">
      <t>ヒツヨウ</t>
    </rPh>
    <rPh sb="4" eb="6">
      <t>レイトウ</t>
    </rPh>
    <rPh sb="6" eb="8">
      <t>ノウリョク</t>
    </rPh>
    <phoneticPr fontId="1"/>
  </si>
  <si>
    <t>MWh/年</t>
    <rPh sb="4" eb="5">
      <t>ネン</t>
    </rPh>
    <phoneticPr fontId="1"/>
  </si>
  <si>
    <t>RQｙ＝時間当たり必要冷凍能力(kWh）×年間稼働時間(h/年)/1000</t>
    <rPh sb="4" eb="6">
      <t>ジカン</t>
    </rPh>
    <rPh sb="6" eb="7">
      <t>ア</t>
    </rPh>
    <rPh sb="9" eb="11">
      <t>ヒツヨウ</t>
    </rPh>
    <rPh sb="11" eb="13">
      <t>レイトウ</t>
    </rPh>
    <rPh sb="13" eb="15">
      <t>ノウリョク</t>
    </rPh>
    <rPh sb="21" eb="23">
      <t>ネンカン</t>
    </rPh>
    <rPh sb="23" eb="25">
      <t>カドウ</t>
    </rPh>
    <rPh sb="25" eb="27">
      <t>ジカン</t>
    </rPh>
    <rPh sb="30" eb="31">
      <t>ネン</t>
    </rPh>
    <phoneticPr fontId="1"/>
  </si>
  <si>
    <t>Rcop</t>
    <phoneticPr fontId="1"/>
  </si>
  <si>
    <t>リファレンス冷凍機のCOP</t>
    <rPh sb="6" eb="9">
      <t>レイトウキ</t>
    </rPh>
    <phoneticPr fontId="1"/>
  </si>
  <si>
    <t>ｇeｆ</t>
    <phoneticPr fontId="1"/>
  </si>
  <si>
    <t>Ｒｙ＝RQeｙ×gef</t>
    <phoneticPr fontId="1"/>
  </si>
  <si>
    <t>RQey</t>
    <phoneticPr fontId="1"/>
  </si>
  <si>
    <t>リファレンスの場合の年間消費電力量</t>
    <rPh sb="7" eb="9">
      <t>バアイ</t>
    </rPh>
    <rPh sb="10" eb="12">
      <t>ネンカン</t>
    </rPh>
    <rPh sb="12" eb="14">
      <t>ショウヒ</t>
    </rPh>
    <rPh sb="14" eb="16">
      <t>デンリョク</t>
    </rPh>
    <rPh sb="16" eb="17">
      <t>リョウ</t>
    </rPh>
    <phoneticPr fontId="1"/>
  </si>
  <si>
    <t>PQey</t>
    <phoneticPr fontId="1"/>
  </si>
  <si>
    <t>Pcop</t>
    <phoneticPr fontId="1"/>
  </si>
  <si>
    <t>プロジェクトの場合の年間消費電力量</t>
    <rPh sb="7" eb="9">
      <t>バアイ</t>
    </rPh>
    <rPh sb="10" eb="12">
      <t>ネンカン</t>
    </rPh>
    <rPh sb="12" eb="14">
      <t>ショウヒ</t>
    </rPh>
    <rPh sb="14" eb="16">
      <t>デンリョク</t>
    </rPh>
    <rPh sb="16" eb="17">
      <t>リョウ</t>
    </rPh>
    <phoneticPr fontId="1"/>
  </si>
  <si>
    <t>プロジェクト冷凍機のCOP</t>
    <rPh sb="6" eb="9">
      <t>レイトウキ</t>
    </rPh>
    <phoneticPr fontId="1"/>
  </si>
  <si>
    <t>ＣQｙ</t>
    <phoneticPr fontId="1"/>
  </si>
  <si>
    <t>RQey=ＣＱy/Rcop</t>
    <phoneticPr fontId="1"/>
  </si>
  <si>
    <t>事業名</t>
    <rPh sb="0" eb="2">
      <t>ジギョウ</t>
    </rPh>
    <rPh sb="2" eb="3">
      <t>メイ</t>
    </rPh>
    <phoneticPr fontId="4"/>
  </si>
  <si>
    <t>実施サイト</t>
    <rPh sb="0" eb="2">
      <t>ジッシ</t>
    </rPh>
    <phoneticPr fontId="4"/>
  </si>
  <si>
    <t>住所</t>
    <rPh sb="0" eb="2">
      <t>ジュウショ</t>
    </rPh>
    <phoneticPr fontId="4"/>
  </si>
  <si>
    <t>緯度</t>
    <rPh sb="0" eb="2">
      <t>イド</t>
    </rPh>
    <phoneticPr fontId="4"/>
  </si>
  <si>
    <t>経度</t>
    <rPh sb="0" eb="2">
      <t>ケイド</t>
    </rPh>
    <phoneticPr fontId="4"/>
  </si>
  <si>
    <t>負荷の対象</t>
    <rPh sb="0" eb="2">
      <t>フカ</t>
    </rPh>
    <rPh sb="3" eb="5">
      <t>タイショウ</t>
    </rPh>
    <phoneticPr fontId="4"/>
  </si>
  <si>
    <t>出典：</t>
    <rPh sb="0" eb="2">
      <t>シュッテン</t>
    </rPh>
    <phoneticPr fontId="1"/>
  </si>
  <si>
    <t>法定耐用年数</t>
    <rPh sb="0" eb="2">
      <t>ホウテイ</t>
    </rPh>
    <rPh sb="2" eb="4">
      <t>タイヨウ</t>
    </rPh>
    <rPh sb="4" eb="6">
      <t>ネンスウ</t>
    </rPh>
    <phoneticPr fontId="1"/>
  </si>
  <si>
    <t>年</t>
    <rPh sb="0" eb="1">
      <t>ネン</t>
    </rPh>
    <phoneticPr fontId="1"/>
  </si>
  <si>
    <t>年度</t>
    <rPh sb="0" eb="2">
      <t>ネンド</t>
    </rPh>
    <phoneticPr fontId="1"/>
  </si>
  <si>
    <t>1年目</t>
    <rPh sb="1" eb="3">
      <t>ネンメ</t>
    </rPh>
    <phoneticPr fontId="1"/>
  </si>
  <si>
    <t>2年目</t>
    <rPh sb="1" eb="3">
      <t>ネンメ</t>
    </rPh>
    <phoneticPr fontId="1"/>
  </si>
  <si>
    <t>3年目</t>
    <rPh sb="1" eb="3">
      <t>ネンメ</t>
    </rPh>
    <phoneticPr fontId="1"/>
  </si>
  <si>
    <t>4年目</t>
    <rPh sb="1" eb="3">
      <t>ネンメ</t>
    </rPh>
    <phoneticPr fontId="1"/>
  </si>
  <si>
    <t>5年目</t>
    <rPh sb="1" eb="3">
      <t>ネンメ</t>
    </rPh>
    <phoneticPr fontId="1"/>
  </si>
  <si>
    <t>6年目</t>
    <rPh sb="1" eb="3">
      <t>ネンメ</t>
    </rPh>
    <phoneticPr fontId="1"/>
  </si>
  <si>
    <t>7年目</t>
    <rPh sb="1" eb="3">
      <t>ネンメ</t>
    </rPh>
    <phoneticPr fontId="1"/>
  </si>
  <si>
    <t>8年目</t>
    <rPh sb="1" eb="3">
      <t>ネンメ</t>
    </rPh>
    <phoneticPr fontId="1"/>
  </si>
  <si>
    <t>合計</t>
    <rPh sb="0" eb="2">
      <t>ゴウケイ</t>
    </rPh>
    <phoneticPr fontId="1"/>
  </si>
  <si>
    <t>CO2排出削減量（ton-CO2/年）</t>
    <rPh sb="3" eb="5">
      <t>ハイシュツ</t>
    </rPh>
    <rPh sb="5" eb="7">
      <t>サクゲン</t>
    </rPh>
    <rPh sb="7" eb="8">
      <t>リョウ</t>
    </rPh>
    <phoneticPr fontId="1"/>
  </si>
  <si>
    <t>年間必要冷凍能力(MWh/年)</t>
    <rPh sb="0" eb="2">
      <t>ネンカン</t>
    </rPh>
    <rPh sb="2" eb="4">
      <t>ヒツヨウ</t>
    </rPh>
    <rPh sb="4" eb="6">
      <t>レイトウ</t>
    </rPh>
    <rPh sb="6" eb="8">
      <t>ノウリョク</t>
    </rPh>
    <rPh sb="13" eb="14">
      <t>ネン</t>
    </rPh>
    <phoneticPr fontId="1"/>
  </si>
  <si>
    <t>33°26'04.1"S</t>
    <phoneticPr fontId="4"/>
  </si>
  <si>
    <t>70°41'02.7"W</t>
    <phoneticPr fontId="4"/>
  </si>
  <si>
    <t>標高</t>
    <rPh sb="0" eb="2">
      <t>ヒョウコウ</t>
    </rPh>
    <phoneticPr fontId="4"/>
  </si>
  <si>
    <t>ｍ</t>
    <phoneticPr fontId="4"/>
  </si>
  <si>
    <t>記入</t>
    <rPh sb="0" eb="2">
      <t>キニュウ</t>
    </rPh>
    <phoneticPr fontId="4"/>
  </si>
  <si>
    <t>自動計算</t>
    <rPh sb="0" eb="2">
      <t>ジドウ</t>
    </rPh>
    <rPh sb="2" eb="4">
      <t>ケイサン</t>
    </rPh>
    <phoneticPr fontId="4"/>
  </si>
  <si>
    <t>◎CO2排出削減量</t>
    <phoneticPr fontId="1"/>
  </si>
  <si>
    <t>ton-CO2/年</t>
    <phoneticPr fontId="1"/>
  </si>
  <si>
    <t>Pｙ＝PQeｙ×gef</t>
    <phoneticPr fontId="1"/>
  </si>
  <si>
    <t>※この値を実施計画書に記載</t>
    <phoneticPr fontId="1"/>
  </si>
  <si>
    <t>※法定耐用年数まで記載</t>
    <rPh sb="1" eb="3">
      <t>ホウテイ</t>
    </rPh>
    <rPh sb="3" eb="5">
      <t>タイヨウ</t>
    </rPh>
    <rPh sb="5" eb="7">
      <t>ネンスウ</t>
    </rPh>
    <rPh sb="9" eb="11">
      <t>キサイ</t>
    </rPh>
    <phoneticPr fontId="1"/>
  </si>
  <si>
    <t>年平均CO2排出削減量</t>
    <rPh sb="0" eb="1">
      <t>ネン</t>
    </rPh>
    <rPh sb="1" eb="3">
      <t>ヘイキン</t>
    </rPh>
    <phoneticPr fontId="1"/>
  </si>
  <si>
    <t>2019-2021 JCM設備補助CO2排出削減量計算（冷凍機（チラー））※記入例</t>
    <rPh sb="28" eb="31">
      <t>レイトウキ</t>
    </rPh>
    <rPh sb="38" eb="40">
      <t>キニュウ</t>
    </rPh>
    <rPh sb="40" eb="41">
      <t>レイ</t>
    </rPh>
    <phoneticPr fontId="1"/>
  </si>
  <si>
    <t>MW/年</t>
    <rPh sb="3" eb="4">
      <t>ネン</t>
    </rPh>
    <phoneticPr fontId="1"/>
  </si>
  <si>
    <t>時間当たり必要冷凍能力</t>
    <phoneticPr fontId="1"/>
  </si>
  <si>
    <t>年間稼働時間</t>
    <phoneticPr fontId="1"/>
  </si>
  <si>
    <t>kWh</t>
    <phoneticPr fontId="1"/>
  </si>
  <si>
    <t>h/年</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</si>
</sst>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
    <numFmt numFmtId="177" formatCode="#,##0.000;[Red]\-#,##0.000"/>
    <numFmt numFmtId="178" formatCode="0.0000"/>
  </numFmts>
  <fonts count="18"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10"/>
      <name val="ＭＳ Ｐゴシック"/>
      <family val="3"/>
      <charset val="128"/>
    </font>
    <font>
      <sz val="6"/>
      <name val="ＭＳ Ｐゴシック"/>
      <family val="3"/>
      <charset val="128"/>
    </font>
    <font>
      <sz val="11"/>
      <color rgb="FFFF0000"/>
      <name val="ＭＳ Ｐゴシック"/>
      <family val="2"/>
      <charset val="128"/>
      <scheme val="minor"/>
    </font>
    <font>
      <sz val="11"/>
      <color rgb="FFFF0000"/>
      <name val="ＭＳ Ｐゴシック"/>
      <family val="3"/>
      <charset val="128"/>
      <scheme val="minor"/>
    </font>
    <font>
      <sz val="11"/>
      <color theme="1"/>
      <name val="ＭＳ Ｐゴシック"/>
      <family val="2"/>
      <charset val="128"/>
      <scheme val="minor"/>
    </font>
    <font>
      <sz val="11"/>
      <color theme="1"/>
      <name val="ＭＳ Ｐゴシック"/>
      <family val="3"/>
      <charset val="128"/>
      <scheme val="minor"/>
    </font>
    <font>
      <b/>
      <sz val="11"/>
      <color theme="1"/>
      <name val="ＭＳ Ｐゴシック"/>
      <family val="3"/>
      <charset val="128"/>
      <scheme val="minor"/>
    </font>
    <font>
      <sz val="10"/>
      <color theme="1"/>
      <name val="ＭＳ Ｐゴシック"/>
      <family val="3"/>
      <charset val="128"/>
      <scheme val="minor"/>
    </font>
    <font>
      <b/>
      <sz val="10"/>
      <color theme="1"/>
      <name val="ＭＳ Ｐゴシック"/>
      <family val="3"/>
      <charset val="128"/>
      <scheme val="minor"/>
    </font>
    <font>
      <sz val="10"/>
      <color rgb="FFFF0000"/>
      <name val="ＭＳ Ｐゴシック"/>
      <family val="3"/>
      <charset val="128"/>
      <scheme val="minor"/>
    </font>
    <font>
      <sz val="10"/>
      <name val="ＭＳ Ｐゴシック"/>
      <family val="3"/>
      <charset val="128"/>
      <scheme val="minor"/>
    </font>
    <font>
      <b/>
      <sz val="10"/>
      <name val="ＭＳ Ｐゴシック"/>
      <family val="3"/>
      <charset val="128"/>
      <scheme val="minor"/>
    </font>
    <font>
      <sz val="9"/>
      <color theme="1"/>
      <name val="ＭＳ Ｐゴシック"/>
      <family val="3"/>
      <charset val="128"/>
      <scheme val="minor"/>
    </font>
    <font>
      <sz val="9"/>
      <color rgb="FFFF0000"/>
      <name val="ＭＳ Ｐゴシック"/>
      <family val="3"/>
      <charset val="128"/>
      <scheme val="minor"/>
    </font>
    <font>
      <sz val="9"/>
      <color theme="1"/>
      <name val="ＭＳ Ｐゴシック"/>
      <family val="2"/>
      <charset val="128"/>
      <scheme val="minor"/>
    </font>
  </fonts>
  <fills count="4">
    <fill>
      <patternFill patternType="none"/>
    </fill>
    <fill>
      <patternFill patternType="gray125"/>
    </fill>
    <fill>
      <patternFill patternType="solid">
        <fgColor rgb="FFFFFF00"/>
        <bgColor indexed="64"/>
      </patternFill>
    </fill>
    <fill>
      <patternFill patternType="solid">
        <fgColor rgb="FFCCFFFF"/>
        <bgColor indexed="64"/>
      </patternFill>
    </fill>
  </fills>
  <borders count="7">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style="thin">
        <color indexed="64"/>
      </left>
      <right style="thin">
        <color indexed="64"/>
      </right>
      <top style="thin">
        <color indexed="64"/>
      </top>
      <bottom/>
      <diagonal/>
    </border>
  </borders>
  <cellStyleXfs count="3">
    <xf numFmtId="0" fontId="0" fillId="0" borderId="0">
      <alignment vertical="center"/>
    </xf>
    <xf numFmtId="0" fontId="2" fillId="0" borderId="0">
      <alignment vertical="center"/>
    </xf>
    <xf numFmtId="38" fontId="7" fillId="0" borderId="0" applyFont="0" applyFill="0" applyBorder="0" applyAlignment="0" applyProtection="0">
      <alignment vertical="center"/>
    </xf>
  </cellStyleXfs>
  <cellXfs count="65">
    <xf numFmtId="0" fontId="0" fillId="0" borderId="0" xfId="0">
      <alignment vertical="center"/>
    </xf>
    <xf numFmtId="0" fontId="0" fillId="0" borderId="0" xfId="0" applyAlignment="1">
      <alignment horizontal="left" vertical="center"/>
    </xf>
    <xf numFmtId="0" fontId="0" fillId="0" borderId="0" xfId="0" applyBorder="1">
      <alignment vertical="center"/>
    </xf>
    <xf numFmtId="0" fontId="6" fillId="0" borderId="0" xfId="0" applyFont="1" applyAlignment="1">
      <alignment vertical="center"/>
    </xf>
    <xf numFmtId="0" fontId="9" fillId="0" borderId="0" xfId="0" applyFont="1">
      <alignment vertical="center"/>
    </xf>
    <xf numFmtId="0" fontId="8" fillId="0" borderId="0" xfId="0" applyFont="1">
      <alignment vertical="center"/>
    </xf>
    <xf numFmtId="0" fontId="3" fillId="2" borderId="1" xfId="0" applyFont="1" applyFill="1" applyBorder="1" applyAlignment="1">
      <alignment horizontal="center" vertical="center"/>
    </xf>
    <xf numFmtId="0" fontId="3" fillId="0" borderId="1" xfId="0" applyFont="1" applyFill="1" applyBorder="1" applyAlignment="1">
      <alignment vertical="center"/>
    </xf>
    <xf numFmtId="0" fontId="3" fillId="3" borderId="1" xfId="0" applyFont="1" applyFill="1" applyBorder="1" applyAlignment="1">
      <alignment horizontal="center" vertical="center"/>
    </xf>
    <xf numFmtId="0" fontId="3" fillId="0" borderId="1" xfId="0" applyFont="1" applyBorder="1" applyAlignment="1">
      <alignment vertical="center" shrinkToFit="1"/>
    </xf>
    <xf numFmtId="0" fontId="10" fillId="0" borderId="0" xfId="0" applyFont="1" applyAlignment="1">
      <alignment horizontal="left" vertical="center"/>
    </xf>
    <xf numFmtId="0" fontId="10" fillId="0" borderId="0" xfId="0" applyFont="1">
      <alignment vertical="center"/>
    </xf>
    <xf numFmtId="0" fontId="11" fillId="0" borderId="0" xfId="0" applyFont="1" applyAlignment="1">
      <alignment horizontal="left" vertical="center"/>
    </xf>
    <xf numFmtId="0" fontId="10" fillId="0" borderId="0" xfId="0" applyFont="1" applyAlignment="1">
      <alignment horizontal="right" vertical="center"/>
    </xf>
    <xf numFmtId="38" fontId="10" fillId="3" borderId="1" xfId="2" applyFont="1" applyFill="1" applyBorder="1">
      <alignment vertical="center"/>
    </xf>
    <xf numFmtId="0" fontId="12" fillId="0" borderId="0" xfId="0" applyFont="1">
      <alignment vertical="center"/>
    </xf>
    <xf numFmtId="40" fontId="10" fillId="2" borderId="1" xfId="2" applyNumberFormat="1" applyFont="1" applyFill="1" applyBorder="1">
      <alignment vertical="center"/>
    </xf>
    <xf numFmtId="0" fontId="10" fillId="0" borderId="0" xfId="0" applyFont="1" applyFill="1" applyAlignment="1">
      <alignment horizontal="right" vertical="center"/>
    </xf>
    <xf numFmtId="38" fontId="10" fillId="2" borderId="1" xfId="2" applyFont="1" applyFill="1" applyBorder="1">
      <alignment vertical="center"/>
    </xf>
    <xf numFmtId="177" fontId="10" fillId="2" borderId="1" xfId="2" applyNumberFormat="1" applyFont="1" applyFill="1" applyBorder="1">
      <alignment vertical="center"/>
    </xf>
    <xf numFmtId="0" fontId="10" fillId="0" borderId="0" xfId="0" applyFont="1" applyBorder="1">
      <alignment vertical="center"/>
    </xf>
    <xf numFmtId="0" fontId="10" fillId="0" borderId="0" xfId="0" applyFont="1" applyFill="1">
      <alignment vertical="center"/>
    </xf>
    <xf numFmtId="178" fontId="10" fillId="0" borderId="0" xfId="0" applyNumberFormat="1" applyFont="1" applyFill="1">
      <alignment vertical="center"/>
    </xf>
    <xf numFmtId="38" fontId="14" fillId="3" borderId="1" xfId="2" applyFont="1" applyFill="1" applyBorder="1">
      <alignment vertical="center"/>
    </xf>
    <xf numFmtId="38" fontId="10" fillId="0" borderId="0" xfId="2" applyFont="1">
      <alignment vertical="center"/>
    </xf>
    <xf numFmtId="38" fontId="10" fillId="3" borderId="1" xfId="2" applyNumberFormat="1" applyFont="1" applyFill="1" applyBorder="1">
      <alignment vertical="center"/>
    </xf>
    <xf numFmtId="38" fontId="10" fillId="2" borderId="1" xfId="2" applyNumberFormat="1" applyFont="1" applyFill="1" applyBorder="1">
      <alignment vertical="center"/>
    </xf>
    <xf numFmtId="0" fontId="15" fillId="0" borderId="0" xfId="0" applyFont="1">
      <alignment vertical="center"/>
    </xf>
    <xf numFmtId="176" fontId="10" fillId="0" borderId="0" xfId="0" applyNumberFormat="1" applyFont="1" applyFill="1" applyBorder="1" applyAlignment="1">
      <alignment horizontal="right" vertical="center"/>
    </xf>
    <xf numFmtId="0" fontId="15" fillId="0" borderId="0" xfId="0" applyFont="1" applyBorder="1">
      <alignment vertical="center"/>
    </xf>
    <xf numFmtId="0" fontId="10" fillId="0" borderId="0" xfId="0" applyFont="1" applyBorder="1" applyAlignment="1">
      <alignment horizontal="left" vertical="center"/>
    </xf>
    <xf numFmtId="0" fontId="10" fillId="0" borderId="0" xfId="0" applyFont="1" applyBorder="1" applyAlignment="1">
      <alignment horizontal="right" vertical="center"/>
    </xf>
    <xf numFmtId="0" fontId="16" fillId="0" borderId="0" xfId="0" applyFont="1" applyAlignment="1">
      <alignment horizontal="left" vertical="center"/>
    </xf>
    <xf numFmtId="0" fontId="17" fillId="0" borderId="0" xfId="0" applyFont="1">
      <alignment vertical="center"/>
    </xf>
    <xf numFmtId="38" fontId="13" fillId="3" borderId="1" xfId="2" applyFont="1" applyFill="1" applyBorder="1">
      <alignment vertical="center"/>
    </xf>
    <xf numFmtId="0" fontId="0" fillId="0" borderId="0" xfId="0" applyBorder="1" applyAlignment="1">
      <alignment vertical="center"/>
    </xf>
    <xf numFmtId="0" fontId="5" fillId="0" borderId="0" xfId="0" applyFont="1" applyAlignment="1">
      <alignment horizontal="left" vertical="center"/>
    </xf>
    <xf numFmtId="0" fontId="3" fillId="2" borderId="6" xfId="1" applyFont="1" applyFill="1" applyBorder="1" applyAlignment="1">
      <alignment horizontal="center" vertical="center"/>
    </xf>
    <xf numFmtId="0" fontId="3" fillId="0" borderId="6" xfId="1" applyFont="1" applyBorder="1">
      <alignment vertical="center"/>
    </xf>
    <xf numFmtId="0" fontId="3" fillId="0" borderId="0" xfId="1" applyFont="1">
      <alignment vertical="center"/>
    </xf>
    <xf numFmtId="0" fontId="3" fillId="2" borderId="1" xfId="1" applyFont="1" applyFill="1" applyBorder="1" applyAlignment="1">
      <alignment horizontal="center" vertical="center"/>
    </xf>
    <xf numFmtId="0" fontId="10" fillId="0" borderId="0" xfId="0" applyFont="1" applyAlignment="1">
      <alignment horizontal="center" vertical="center"/>
    </xf>
    <xf numFmtId="176" fontId="10" fillId="0" borderId="5" xfId="0" applyNumberFormat="1" applyFont="1" applyFill="1" applyBorder="1">
      <alignment vertical="center"/>
    </xf>
    <xf numFmtId="0" fontId="16" fillId="0" borderId="0" xfId="0" applyFont="1">
      <alignment vertical="center"/>
    </xf>
    <xf numFmtId="0" fontId="3" fillId="0" borderId="1" xfId="0" applyFont="1" applyBorder="1" applyAlignment="1">
      <alignment horizontal="left" vertical="center"/>
    </xf>
    <xf numFmtId="0" fontId="3" fillId="0" borderId="1" xfId="0" applyFont="1" applyFill="1" applyBorder="1" applyAlignment="1">
      <alignment horizontal="center" vertical="center"/>
    </xf>
    <xf numFmtId="0" fontId="3" fillId="0" borderId="1" xfId="0" applyFont="1" applyBorder="1" applyAlignment="1">
      <alignment horizontal="center" vertical="center"/>
    </xf>
    <xf numFmtId="0" fontId="3" fillId="2" borderId="2" xfId="0" applyFont="1" applyFill="1" applyBorder="1" applyAlignment="1">
      <alignment horizontal="center" vertical="center" shrinkToFit="1"/>
    </xf>
    <xf numFmtId="0" fontId="10" fillId="2" borderId="4" xfId="0" applyFont="1" applyFill="1" applyBorder="1" applyAlignment="1">
      <alignment horizontal="center" vertical="center" shrinkToFit="1"/>
    </xf>
    <xf numFmtId="0" fontId="3" fillId="0" borderId="1" xfId="1" applyFont="1" applyFill="1" applyBorder="1" applyAlignment="1">
      <alignment horizontal="left" vertical="center"/>
    </xf>
    <xf numFmtId="0" fontId="3" fillId="0" borderId="1" xfId="1" applyFont="1" applyBorder="1" applyAlignment="1">
      <alignment horizontal="left" vertical="center" shrinkToFit="1"/>
    </xf>
    <xf numFmtId="0" fontId="10" fillId="0" borderId="1" xfId="0" applyFont="1" applyBorder="1" applyAlignment="1">
      <alignment horizontal="left" vertical="center" shrinkToFit="1"/>
    </xf>
    <xf numFmtId="0" fontId="10" fillId="2" borderId="2" xfId="0" applyFont="1" applyFill="1" applyBorder="1" applyAlignment="1">
      <alignment horizontal="left" vertical="center" shrinkToFit="1"/>
    </xf>
    <xf numFmtId="0" fontId="10" fillId="0" borderId="3" xfId="0" applyFont="1" applyBorder="1" applyAlignment="1">
      <alignment horizontal="left" vertical="center" shrinkToFit="1"/>
    </xf>
    <xf numFmtId="0" fontId="10" fillId="0" borderId="4" xfId="0" applyFont="1" applyBorder="1" applyAlignment="1">
      <alignment horizontal="left" vertical="center" shrinkToFit="1"/>
    </xf>
    <xf numFmtId="0" fontId="3" fillId="0" borderId="1" xfId="1" applyFont="1" applyBorder="1" applyAlignment="1">
      <alignment horizontal="left" vertical="center" wrapText="1"/>
    </xf>
    <xf numFmtId="0" fontId="3" fillId="2" borderId="1" xfId="1" applyFont="1" applyFill="1" applyBorder="1" applyAlignment="1">
      <alignment horizontal="left" vertical="center" wrapText="1"/>
    </xf>
    <xf numFmtId="0" fontId="10" fillId="2" borderId="1" xfId="0" applyFont="1" applyFill="1" applyBorder="1" applyAlignment="1">
      <alignment horizontal="left" vertical="center" wrapText="1"/>
    </xf>
    <xf numFmtId="0" fontId="3" fillId="0" borderId="1" xfId="0" applyFont="1" applyBorder="1" applyAlignment="1">
      <alignment horizontal="left" vertical="center"/>
    </xf>
    <xf numFmtId="0" fontId="3" fillId="2" borderId="1" xfId="0" applyFont="1" applyFill="1" applyBorder="1" applyAlignment="1">
      <alignment vertical="center" wrapText="1"/>
    </xf>
    <xf numFmtId="0" fontId="10" fillId="0" borderId="1" xfId="0" applyFont="1" applyBorder="1" applyAlignment="1">
      <alignment vertical="center" wrapText="1"/>
    </xf>
    <xf numFmtId="0" fontId="3" fillId="0" borderId="1" xfId="0" applyFont="1" applyBorder="1" applyAlignment="1">
      <alignment horizontal="left" vertical="center" wrapText="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cellXfs>
  <cellStyles count="3">
    <cellStyle name="桁区切り" xfId="2" builtinId="6"/>
    <cellStyle name="標準" xfId="0" builtinId="0"/>
    <cellStyle name="標準 2" xfId="1" xr:uid="{00000000-0005-0000-0000-000001000000}"/>
  </cellStyles>
  <dxfs count="0"/>
  <tableStyles count="0" defaultTableStyle="TableStyleMedium2" defaultPivotStyle="PivotStyleLight16"/>
  <colors>
    <mruColors>
      <color rgb="FF99FF99"/>
      <color rgb="FFFFFF00"/>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1</xdr:col>
      <xdr:colOff>57150</xdr:colOff>
      <xdr:row>15</xdr:row>
      <xdr:rowOff>111761</xdr:rowOff>
    </xdr:from>
    <xdr:to>
      <xdr:col>15</xdr:col>
      <xdr:colOff>116541</xdr:colOff>
      <xdr:row>18</xdr:row>
      <xdr:rowOff>62753</xdr:rowOff>
    </xdr:to>
    <xdr:sp macro="" textlink="">
      <xdr:nvSpPr>
        <xdr:cNvPr id="2" name="テキスト ボックス 1">
          <a:extLst>
            <a:ext uri="{FF2B5EF4-FFF2-40B4-BE49-F238E27FC236}">
              <a16:creationId xmlns:a16="http://schemas.microsoft.com/office/drawing/2014/main" id="{F2E4BF4F-2E4B-4086-B15E-9517132130E6}"/>
            </a:ext>
          </a:extLst>
        </xdr:cNvPr>
        <xdr:cNvSpPr txBox="1"/>
      </xdr:nvSpPr>
      <xdr:spPr>
        <a:xfrm>
          <a:off x="263338" y="2666702"/>
          <a:ext cx="8378638" cy="461980"/>
        </a:xfrm>
        <a:prstGeom prst="rect">
          <a:avLst/>
        </a:prstGeom>
        <a:noFill/>
        <a:ln w="19050" cmpd="sng">
          <a:solidFill>
            <a:schemeClr val="lt1">
              <a:shade val="50000"/>
            </a:schemeClr>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t>※</a:t>
          </a:r>
          <a:r>
            <a:rPr kumimoji="1" lang="ja-JP" altLang="en-US" sz="1000"/>
            <a:t>いろいろなケースが考えられるので、時間当たり負荷の説明を別紙記入のこと</a:t>
          </a:r>
          <a:endParaRPr kumimoji="1" lang="en-US" altLang="ja-JP" sz="1000"/>
        </a:p>
        <a:p>
          <a:r>
            <a:rPr kumimoji="1" lang="en-US" altLang="ja-JP" sz="1000">
              <a:solidFill>
                <a:schemeClr val="dk1"/>
              </a:solidFill>
              <a:effectLst/>
              <a:latin typeface="+mn-lt"/>
              <a:ea typeface="+mn-ea"/>
              <a:cs typeface="+mn-cs"/>
            </a:rPr>
            <a:t>※</a:t>
          </a:r>
          <a:r>
            <a:rPr kumimoji="1" lang="ja-JP" altLang="ja-JP" sz="1000">
              <a:solidFill>
                <a:schemeClr val="dk1"/>
              </a:solidFill>
              <a:effectLst/>
              <a:latin typeface="+mn-lt"/>
              <a:ea typeface="+mn-ea"/>
              <a:cs typeface="+mn-cs"/>
            </a:rPr>
            <a:t>可能な限り計算過程を説明し根拠を示すこと。</a:t>
          </a:r>
          <a:endParaRPr lang="ja-JP" altLang="ja-JP" sz="1000">
            <a:effectLst/>
          </a:endParaRPr>
        </a:p>
        <a:p>
          <a:endParaRPr kumimoji="1" lang="ja-JP" altLang="en-US" sz="1000"/>
        </a:p>
      </xdr:txBody>
    </xdr:sp>
    <xdr:clientData/>
  </xdr:twoCellAnchor>
  <xdr:twoCellAnchor>
    <xdr:from>
      <xdr:col>1</xdr:col>
      <xdr:colOff>50800</xdr:colOff>
      <xdr:row>41</xdr:row>
      <xdr:rowOff>101601</xdr:rowOff>
    </xdr:from>
    <xdr:to>
      <xdr:col>16</xdr:col>
      <xdr:colOff>901700</xdr:colOff>
      <xdr:row>45</xdr:row>
      <xdr:rowOff>33021</xdr:rowOff>
    </xdr:to>
    <xdr:sp macro="" textlink="">
      <xdr:nvSpPr>
        <xdr:cNvPr id="5" name="テキスト ボックス 4">
          <a:extLst>
            <a:ext uri="{FF2B5EF4-FFF2-40B4-BE49-F238E27FC236}">
              <a16:creationId xmlns:a16="http://schemas.microsoft.com/office/drawing/2014/main" id="{8079C2EA-3F30-4C93-B55E-9B0B45BBFD99}"/>
            </a:ext>
          </a:extLst>
        </xdr:cNvPr>
        <xdr:cNvSpPr txBox="1"/>
      </xdr:nvSpPr>
      <xdr:spPr>
        <a:xfrm>
          <a:off x="254000" y="7200901"/>
          <a:ext cx="9779000" cy="591820"/>
        </a:xfrm>
        <a:prstGeom prst="rect">
          <a:avLst/>
        </a:prstGeom>
        <a:solidFill>
          <a:schemeClr val="lt1"/>
        </a:solidFill>
        <a:ln w="19050" cmpd="sng">
          <a:solidFill>
            <a:schemeClr val="lt1">
              <a:shade val="50000"/>
            </a:schemeClr>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solidFill>
                <a:schemeClr val="dk1"/>
              </a:solidFill>
              <a:effectLst/>
              <a:latin typeface="+mn-lt"/>
              <a:ea typeface="+mn-ea"/>
              <a:cs typeface="+mn-cs"/>
            </a:rPr>
            <a:t>※</a:t>
          </a:r>
          <a:r>
            <a:rPr kumimoji="1" lang="ja-JP" altLang="en-US" sz="1000"/>
            <a:t>上記までの記載計算事項は法定耐用年数の間の代表年の（平均的な）値とします。</a:t>
          </a:r>
        </a:p>
        <a:p>
          <a:r>
            <a:rPr kumimoji="1" lang="ja-JP" altLang="en-US" sz="1000"/>
            <a:t>法定耐用年数の間に生産量等＝冷水（冷房）負荷が大きく変動し、</a:t>
          </a:r>
          <a:r>
            <a:rPr kumimoji="1" lang="en-US" altLang="ja-JP" sz="1000"/>
            <a:t>CO2</a:t>
          </a:r>
          <a:r>
            <a:rPr kumimoji="1" lang="ja-JP" altLang="en-US" sz="1000"/>
            <a:t>排出削減量も変動する場合は、年度毎の負荷（＝年間必要冷凍能力）からＣＯ２排出削減量を算出すること。</a:t>
          </a:r>
          <a:endParaRPr kumimoji="1" lang="en-US" altLang="ja-JP" sz="1000"/>
        </a:p>
        <a:p>
          <a:r>
            <a:rPr kumimoji="1" lang="ja-JP" altLang="ja-JP" sz="1000">
              <a:solidFill>
                <a:schemeClr val="dk1"/>
              </a:solidFill>
              <a:effectLst/>
              <a:latin typeface="+mn-lt"/>
              <a:ea typeface="+mn-ea"/>
              <a:cs typeface="+mn-cs"/>
            </a:rPr>
            <a:t>（下記の</a:t>
          </a:r>
          <a:r>
            <a:rPr kumimoji="1" lang="en-US" altLang="ja-JP" sz="1000">
              <a:solidFill>
                <a:schemeClr val="dk1"/>
              </a:solidFill>
              <a:effectLst/>
              <a:latin typeface="+mn-lt"/>
              <a:ea typeface="+mn-ea"/>
              <a:cs typeface="+mn-cs"/>
            </a:rPr>
            <a:t>CO2</a:t>
          </a:r>
          <a:r>
            <a:rPr kumimoji="1" lang="ja-JP" altLang="ja-JP" sz="1000">
              <a:solidFill>
                <a:schemeClr val="dk1"/>
              </a:solidFill>
              <a:effectLst/>
              <a:latin typeface="+mn-lt"/>
              <a:ea typeface="+mn-ea"/>
              <a:cs typeface="+mn-cs"/>
            </a:rPr>
            <a:t>排出削減量は</a:t>
          </a:r>
          <a:r>
            <a:rPr kumimoji="1" lang="ja-JP" altLang="en-US" sz="1000">
              <a:solidFill>
                <a:schemeClr val="dk1"/>
              </a:solidFill>
              <a:effectLst/>
              <a:latin typeface="+mn-lt"/>
              <a:ea typeface="+mn-ea"/>
              <a:cs typeface="+mn-cs"/>
            </a:rPr>
            <a:t>年</a:t>
          </a:r>
          <a:r>
            <a:rPr kumimoji="1" lang="ja-JP" altLang="ja-JP" sz="1000">
              <a:solidFill>
                <a:schemeClr val="dk1"/>
              </a:solidFill>
              <a:effectLst/>
              <a:latin typeface="+mn-lt"/>
              <a:ea typeface="+mn-ea"/>
              <a:cs typeface="+mn-cs"/>
            </a:rPr>
            <a:t>別の必要冷凍能力により按分比例して算出しています）</a:t>
          </a:r>
          <a:endParaRPr lang="ja-JP" altLang="ja-JP" sz="10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57150</xdr:colOff>
      <xdr:row>15</xdr:row>
      <xdr:rowOff>111760</xdr:rowOff>
    </xdr:from>
    <xdr:to>
      <xdr:col>15</xdr:col>
      <xdr:colOff>116541</xdr:colOff>
      <xdr:row>18</xdr:row>
      <xdr:rowOff>89647</xdr:rowOff>
    </xdr:to>
    <xdr:sp macro="" textlink="">
      <xdr:nvSpPr>
        <xdr:cNvPr id="2" name="テキスト ボックス 1">
          <a:extLst>
            <a:ext uri="{FF2B5EF4-FFF2-40B4-BE49-F238E27FC236}">
              <a16:creationId xmlns:a16="http://schemas.microsoft.com/office/drawing/2014/main" id="{005CDAD7-894C-44EA-B8BD-9D0DB1CE0A1A}"/>
            </a:ext>
          </a:extLst>
        </xdr:cNvPr>
        <xdr:cNvSpPr txBox="1"/>
      </xdr:nvSpPr>
      <xdr:spPr>
        <a:xfrm>
          <a:off x="263338" y="2666701"/>
          <a:ext cx="8378638" cy="488875"/>
        </a:xfrm>
        <a:prstGeom prst="rect">
          <a:avLst/>
        </a:prstGeom>
        <a:noFill/>
        <a:ln w="19050" cmpd="sng">
          <a:solidFill>
            <a:schemeClr val="lt1">
              <a:shade val="50000"/>
            </a:schemeClr>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t>※</a:t>
          </a:r>
          <a:r>
            <a:rPr kumimoji="1" lang="ja-JP" altLang="en-US" sz="1000"/>
            <a:t>いろいろなケースが考えられるので、時間当たり負荷の説明を別紙記入のこと</a:t>
          </a:r>
          <a:endParaRPr kumimoji="1" lang="en-US" altLang="ja-JP" sz="1000"/>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000">
              <a:solidFill>
                <a:schemeClr val="dk1"/>
              </a:solidFill>
              <a:effectLst/>
              <a:latin typeface="+mn-lt"/>
              <a:ea typeface="+mn-ea"/>
              <a:cs typeface="+mn-cs"/>
            </a:rPr>
            <a:t>※</a:t>
          </a:r>
          <a:r>
            <a:rPr kumimoji="1" lang="ja-JP" altLang="ja-JP" sz="1000">
              <a:solidFill>
                <a:schemeClr val="dk1"/>
              </a:solidFill>
              <a:effectLst/>
              <a:latin typeface="+mn-lt"/>
              <a:ea typeface="+mn-ea"/>
              <a:cs typeface="+mn-cs"/>
            </a:rPr>
            <a:t>可能な限り計算過程を説明し根拠を示すこと。</a:t>
          </a:r>
          <a:endParaRPr lang="ja-JP" altLang="ja-JP" sz="1000">
            <a:effectLst/>
          </a:endParaRPr>
        </a:p>
        <a:p>
          <a:endParaRPr kumimoji="1" lang="ja-JP" altLang="en-US" sz="1000"/>
        </a:p>
      </xdr:txBody>
    </xdr:sp>
    <xdr:clientData/>
  </xdr:twoCellAnchor>
  <xdr:twoCellAnchor>
    <xdr:from>
      <xdr:col>1</xdr:col>
      <xdr:colOff>50800</xdr:colOff>
      <xdr:row>41</xdr:row>
      <xdr:rowOff>101601</xdr:rowOff>
    </xdr:from>
    <xdr:to>
      <xdr:col>16</xdr:col>
      <xdr:colOff>901700</xdr:colOff>
      <xdr:row>45</xdr:row>
      <xdr:rowOff>33021</xdr:rowOff>
    </xdr:to>
    <xdr:sp macro="" textlink="">
      <xdr:nvSpPr>
        <xdr:cNvPr id="3" name="テキスト ボックス 2">
          <a:extLst>
            <a:ext uri="{FF2B5EF4-FFF2-40B4-BE49-F238E27FC236}">
              <a16:creationId xmlns:a16="http://schemas.microsoft.com/office/drawing/2014/main" id="{18FE4392-B36C-40A3-8D72-0C30320061B4}"/>
            </a:ext>
          </a:extLst>
        </xdr:cNvPr>
        <xdr:cNvSpPr txBox="1"/>
      </xdr:nvSpPr>
      <xdr:spPr>
        <a:xfrm>
          <a:off x="256540" y="7310121"/>
          <a:ext cx="9781540" cy="601980"/>
        </a:xfrm>
        <a:prstGeom prst="rect">
          <a:avLst/>
        </a:prstGeom>
        <a:solidFill>
          <a:schemeClr val="lt1"/>
        </a:solidFill>
        <a:ln w="19050" cmpd="sng">
          <a:solidFill>
            <a:schemeClr val="lt1">
              <a:shade val="50000"/>
            </a:schemeClr>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solidFill>
                <a:schemeClr val="dk1"/>
              </a:solidFill>
              <a:effectLst/>
              <a:latin typeface="+mn-lt"/>
              <a:ea typeface="+mn-ea"/>
              <a:cs typeface="+mn-cs"/>
            </a:rPr>
            <a:t>※</a:t>
          </a:r>
          <a:r>
            <a:rPr kumimoji="1" lang="ja-JP" altLang="en-US" sz="1000"/>
            <a:t>上記までの記載計算事項は法定耐用年数の間の代表年の（平均的な）値とします。</a:t>
          </a:r>
        </a:p>
        <a:p>
          <a:r>
            <a:rPr kumimoji="1" lang="ja-JP" altLang="en-US" sz="1000"/>
            <a:t>法定耐用年数の間に生産量等＝冷水（冷房）負荷が大きく変動し、</a:t>
          </a:r>
          <a:r>
            <a:rPr kumimoji="1" lang="en-US" altLang="ja-JP" sz="1000"/>
            <a:t>CO2</a:t>
          </a:r>
          <a:r>
            <a:rPr kumimoji="1" lang="ja-JP" altLang="en-US" sz="1000"/>
            <a:t>排出削減量も変動する場合は、年度毎の負荷（＝年間必要冷凍能力）からＣＯ２排出削減量を算出すること。</a:t>
          </a:r>
          <a:endParaRPr kumimoji="1" lang="en-US" altLang="ja-JP" sz="1000"/>
        </a:p>
        <a:p>
          <a:r>
            <a:rPr kumimoji="1" lang="ja-JP" altLang="en-US" sz="1000"/>
            <a:t>（下記の</a:t>
          </a:r>
          <a:r>
            <a:rPr kumimoji="1" lang="en-US" altLang="ja-JP" sz="1000"/>
            <a:t>CO2</a:t>
          </a:r>
          <a:r>
            <a:rPr kumimoji="1" lang="ja-JP" altLang="en-US" sz="1000"/>
            <a:t>排出削減量は排出削減量を年別の必要冷凍能力により按分比例して算出しています）</a:t>
          </a:r>
          <a:endParaRPr kumimoji="1" lang="en-US" altLang="ja-JP" sz="10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756C0A-EAC8-4E93-80C7-7036BD089ABC}">
  <dimension ref="B2:R52"/>
  <sheetViews>
    <sheetView tabSelected="1" view="pageBreakPreview" zoomScale="85" zoomScaleNormal="85" zoomScaleSheetLayoutView="85" workbookViewId="0">
      <selection activeCell="Q36" sqref="Q36"/>
    </sheetView>
  </sheetViews>
  <sheetFormatPr defaultRowHeight="13.15" customHeight="1" x14ac:dyDescent="0.15"/>
  <cols>
    <col min="1" max="1" width="3" customWidth="1"/>
    <col min="2" max="2" width="5.75" customWidth="1"/>
    <col min="17" max="17" width="14.25" customWidth="1"/>
    <col min="18" max="18" width="13.75" customWidth="1"/>
    <col min="19" max="19" width="3" customWidth="1"/>
    <col min="20" max="20" width="56" customWidth="1"/>
  </cols>
  <sheetData>
    <row r="2" spans="2:17" s="5" customFormat="1" ht="13.15" customHeight="1" x14ac:dyDescent="0.15">
      <c r="B2" s="4" t="s">
        <v>61</v>
      </c>
    </row>
    <row r="3" spans="2:17" s="5" customFormat="1" ht="13.15" customHeight="1" x14ac:dyDescent="0.15"/>
    <row r="4" spans="2:17" s="5" customFormat="1" ht="13.15" customHeight="1" x14ac:dyDescent="0.15">
      <c r="B4" s="58" t="s">
        <v>28</v>
      </c>
      <c r="C4" s="58"/>
      <c r="D4" s="58"/>
      <c r="E4" s="59"/>
      <c r="F4" s="60"/>
      <c r="G4" s="60"/>
      <c r="H4" s="60"/>
      <c r="I4" s="60"/>
      <c r="J4" s="60"/>
      <c r="K4" s="60"/>
      <c r="L4" s="60"/>
      <c r="M4" s="60"/>
      <c r="N4" s="60"/>
      <c r="P4" s="6"/>
      <c r="Q4" s="7" t="s">
        <v>53</v>
      </c>
    </row>
    <row r="5" spans="2:17" s="5" customFormat="1" ht="13.15" customHeight="1" x14ac:dyDescent="0.15">
      <c r="B5" s="61" t="s">
        <v>29</v>
      </c>
      <c r="C5" s="61"/>
      <c r="D5" s="44" t="s">
        <v>30</v>
      </c>
      <c r="E5" s="59"/>
      <c r="F5" s="59"/>
      <c r="G5" s="59"/>
      <c r="H5" s="59"/>
      <c r="I5" s="59"/>
      <c r="J5" s="59"/>
      <c r="K5" s="59"/>
      <c r="L5" s="59"/>
      <c r="M5" s="59"/>
      <c r="N5" s="59"/>
      <c r="P5" s="8"/>
      <c r="Q5" s="9" t="s">
        <v>54</v>
      </c>
    </row>
    <row r="6" spans="2:17" s="5" customFormat="1" ht="13.15" customHeight="1" x14ac:dyDescent="0.15">
      <c r="B6" s="61"/>
      <c r="C6" s="61"/>
      <c r="D6" s="44" t="s">
        <v>31</v>
      </c>
      <c r="E6" s="62" t="s">
        <v>49</v>
      </c>
      <c r="F6" s="63"/>
      <c r="G6" s="64"/>
      <c r="H6" s="45" t="s">
        <v>32</v>
      </c>
      <c r="I6" s="63" t="s">
        <v>50</v>
      </c>
      <c r="J6" s="63"/>
      <c r="K6" s="64"/>
      <c r="L6" s="46" t="s">
        <v>51</v>
      </c>
      <c r="M6" s="47">
        <v>700</v>
      </c>
      <c r="N6" s="48" t="s">
        <v>52</v>
      </c>
    </row>
    <row r="7" spans="2:17" s="5" customFormat="1" ht="13.15" customHeight="1" x14ac:dyDescent="0.15">
      <c r="B7" s="55" t="s">
        <v>33</v>
      </c>
      <c r="C7" s="55"/>
      <c r="D7" s="55"/>
      <c r="E7" s="56"/>
      <c r="F7" s="57"/>
      <c r="G7" s="57"/>
      <c r="H7" s="57"/>
      <c r="I7" s="57"/>
      <c r="J7" s="57"/>
      <c r="K7" s="57"/>
      <c r="L7" s="57"/>
      <c r="M7" s="57"/>
      <c r="N7" s="57"/>
    </row>
    <row r="8" spans="2:17" s="11" customFormat="1" ht="13.15" customHeight="1" x14ac:dyDescent="0.15">
      <c r="B8" s="10"/>
    </row>
    <row r="9" spans="2:17" s="11" customFormat="1" ht="13.15" customHeight="1" x14ac:dyDescent="0.15">
      <c r="B9" s="12" t="s">
        <v>55</v>
      </c>
      <c r="J9" s="17"/>
      <c r="K9" s="21"/>
      <c r="L9" s="21"/>
      <c r="M9" s="21"/>
      <c r="N9" s="21"/>
      <c r="O9" s="21"/>
      <c r="P9" s="17"/>
      <c r="Q9" s="22"/>
    </row>
    <row r="10" spans="2:17" s="11" customFormat="1" ht="13.15" customHeight="1" x14ac:dyDescent="0.15">
      <c r="B10" s="10" t="s">
        <v>2</v>
      </c>
      <c r="C10" s="11" t="s">
        <v>0</v>
      </c>
      <c r="P10" s="13" t="s">
        <v>1</v>
      </c>
      <c r="Q10" s="34">
        <f>ROUNDDOWN((Q26-Q35),0)</f>
        <v>58</v>
      </c>
    </row>
    <row r="11" spans="2:17" s="11" customFormat="1" ht="13.15" customHeight="1" x14ac:dyDescent="0.15">
      <c r="B11" s="10"/>
      <c r="C11" s="11" t="s">
        <v>3</v>
      </c>
      <c r="P11" s="13"/>
      <c r="Q11" s="24"/>
    </row>
    <row r="12" spans="2:17" s="11" customFormat="1" ht="13.15" customHeight="1" x14ac:dyDescent="0.15">
      <c r="B12" s="10" t="s">
        <v>4</v>
      </c>
      <c r="C12" s="11" t="s">
        <v>5</v>
      </c>
      <c r="P12" s="13" t="s">
        <v>1</v>
      </c>
      <c r="Q12" s="14">
        <f>Q26</f>
        <v>294.64615384615388</v>
      </c>
    </row>
    <row r="13" spans="2:17" s="11" customFormat="1" ht="13.15" customHeight="1" x14ac:dyDescent="0.15">
      <c r="B13" s="10" t="s">
        <v>6</v>
      </c>
      <c r="C13" s="11" t="s">
        <v>7</v>
      </c>
      <c r="P13" s="13" t="s">
        <v>1</v>
      </c>
      <c r="Q13" s="14">
        <f>Q35</f>
        <v>235.71692307692308</v>
      </c>
    </row>
    <row r="14" spans="2:17" s="11" customFormat="1" ht="13.15" customHeight="1" x14ac:dyDescent="0.15">
      <c r="B14" s="10"/>
      <c r="P14" s="13"/>
    </row>
    <row r="15" spans="2:17" s="11" customFormat="1" ht="13.15" customHeight="1" x14ac:dyDescent="0.15">
      <c r="B15" s="12" t="s">
        <v>12</v>
      </c>
      <c r="P15" s="13"/>
    </row>
    <row r="16" spans="2:17" s="11" customFormat="1" ht="13.15" customHeight="1" x14ac:dyDescent="0.15">
      <c r="B16" s="12"/>
      <c r="P16" s="13"/>
    </row>
    <row r="17" spans="2:18" s="11" customFormat="1" ht="13.15" customHeight="1" x14ac:dyDescent="0.15">
      <c r="B17" s="12"/>
      <c r="P17" s="13"/>
    </row>
    <row r="18" spans="2:18" s="11" customFormat="1" ht="13.15" customHeight="1" x14ac:dyDescent="0.15">
      <c r="B18" s="10"/>
      <c r="P18" s="13"/>
      <c r="R18" s="15"/>
    </row>
    <row r="19" spans="2:18" s="11" customFormat="1" ht="13.15" customHeight="1" x14ac:dyDescent="0.15">
      <c r="B19" s="10"/>
      <c r="P19" s="13"/>
      <c r="R19" s="15"/>
    </row>
    <row r="20" spans="2:18" s="11" customFormat="1" ht="13.15" customHeight="1" x14ac:dyDescent="0.15">
      <c r="B20" s="10" t="s">
        <v>26</v>
      </c>
      <c r="C20" s="11" t="s">
        <v>13</v>
      </c>
      <c r="F20" s="11" t="s">
        <v>14</v>
      </c>
      <c r="P20" s="13"/>
      <c r="R20" s="15"/>
    </row>
    <row r="21" spans="2:18" s="11" customFormat="1" ht="13.15" customHeight="1" x14ac:dyDescent="0.15">
      <c r="B21" s="10"/>
      <c r="C21" s="11" t="s">
        <v>15</v>
      </c>
      <c r="P21" s="13" t="s">
        <v>62</v>
      </c>
      <c r="Q21" s="25">
        <f>(Q22*Q23/1000)</f>
        <v>2736</v>
      </c>
      <c r="R21" s="15"/>
    </row>
    <row r="22" spans="2:18" s="11" customFormat="1" ht="13.15" customHeight="1" x14ac:dyDescent="0.15">
      <c r="B22" s="10"/>
      <c r="C22" s="10" t="s">
        <v>63</v>
      </c>
      <c r="P22" s="13" t="s">
        <v>65</v>
      </c>
      <c r="Q22" s="26">
        <v>380</v>
      </c>
    </row>
    <row r="23" spans="2:18" s="11" customFormat="1" ht="13.15" customHeight="1" x14ac:dyDescent="0.15">
      <c r="B23" s="10"/>
      <c r="C23" s="10" t="s">
        <v>64</v>
      </c>
      <c r="P23" s="13" t="s">
        <v>66</v>
      </c>
      <c r="Q23" s="26">
        <v>7200</v>
      </c>
      <c r="R23" s="15"/>
    </row>
    <row r="24" spans="2:18" s="11" customFormat="1" ht="13.15" customHeight="1" x14ac:dyDescent="0.15">
      <c r="B24" s="10"/>
      <c r="P24" s="13"/>
    </row>
    <row r="25" spans="2:18" s="11" customFormat="1" ht="13.15" customHeight="1" x14ac:dyDescent="0.15">
      <c r="B25" s="12" t="s">
        <v>8</v>
      </c>
      <c r="P25" s="13"/>
    </row>
    <row r="26" spans="2:18" s="11" customFormat="1" ht="13.15" customHeight="1" x14ac:dyDescent="0.15">
      <c r="B26" s="10"/>
      <c r="C26" s="11" t="s">
        <v>19</v>
      </c>
      <c r="P26" s="13" t="s">
        <v>1</v>
      </c>
      <c r="Q26" s="14">
        <f>(Q27*Q30)</f>
        <v>294.64615384615388</v>
      </c>
    </row>
    <row r="27" spans="2:18" s="11" customFormat="1" ht="13.15" customHeight="1" x14ac:dyDescent="0.15">
      <c r="B27" s="10"/>
      <c r="C27" s="11" t="s">
        <v>27</v>
      </c>
      <c r="P27" s="13" t="s">
        <v>14</v>
      </c>
      <c r="Q27" s="14">
        <f>(Q21/Q29)</f>
        <v>526.15384615384619</v>
      </c>
      <c r="R27" s="15"/>
    </row>
    <row r="28" spans="2:18" s="11" customFormat="1" ht="13.15" customHeight="1" x14ac:dyDescent="0.15">
      <c r="B28" s="10" t="s">
        <v>20</v>
      </c>
      <c r="C28" s="11" t="s">
        <v>21</v>
      </c>
      <c r="H28" s="27"/>
      <c r="P28" s="28"/>
    </row>
    <row r="29" spans="2:18" s="11" customFormat="1" ht="13.15" customHeight="1" x14ac:dyDescent="0.15">
      <c r="B29" s="10" t="s">
        <v>16</v>
      </c>
      <c r="C29" s="11" t="s">
        <v>17</v>
      </c>
      <c r="N29" s="13"/>
      <c r="P29" s="13"/>
      <c r="Q29" s="16">
        <v>5.2</v>
      </c>
      <c r="R29" s="15"/>
    </row>
    <row r="30" spans="2:18" s="11" customFormat="1" ht="13.15" customHeight="1" x14ac:dyDescent="0.15">
      <c r="B30" s="10" t="s">
        <v>18</v>
      </c>
      <c r="C30" s="11" t="s">
        <v>9</v>
      </c>
      <c r="N30" s="13"/>
      <c r="P30" s="13" t="s">
        <v>10</v>
      </c>
      <c r="Q30" s="19">
        <v>0.56000000000000005</v>
      </c>
      <c r="R30" s="15"/>
    </row>
    <row r="31" spans="2:18" s="11" customFormat="1" ht="13.15" customHeight="1" x14ac:dyDescent="0.15">
      <c r="B31" s="10"/>
      <c r="C31" s="13" t="s">
        <v>34</v>
      </c>
      <c r="D31" s="52"/>
      <c r="E31" s="53"/>
      <c r="F31" s="53"/>
      <c r="G31" s="53"/>
      <c r="H31" s="53"/>
      <c r="I31" s="54"/>
      <c r="P31" s="13"/>
    </row>
    <row r="32" spans="2:18" s="11" customFormat="1" ht="13.15" customHeight="1" x14ac:dyDescent="0.15">
      <c r="B32" s="10"/>
      <c r="D32" s="29"/>
      <c r="P32" s="13"/>
    </row>
    <row r="33" spans="2:18" s="11" customFormat="1" ht="13.15" customHeight="1" x14ac:dyDescent="0.15">
      <c r="B33" s="10"/>
      <c r="D33" s="29"/>
      <c r="P33" s="13"/>
    </row>
    <row r="34" spans="2:18" s="11" customFormat="1" ht="13.15" customHeight="1" x14ac:dyDescent="0.15">
      <c r="B34" s="12" t="s">
        <v>11</v>
      </c>
      <c r="P34" s="13"/>
    </row>
    <row r="35" spans="2:18" s="11" customFormat="1" ht="13.15" customHeight="1" x14ac:dyDescent="0.15">
      <c r="B35" s="10"/>
      <c r="C35" s="11" t="s">
        <v>57</v>
      </c>
      <c r="P35" s="13" t="s">
        <v>1</v>
      </c>
      <c r="Q35" s="14">
        <f>(Q36*Q39)</f>
        <v>235.71692307692308</v>
      </c>
    </row>
    <row r="36" spans="2:18" s="11" customFormat="1" ht="13.15" customHeight="1" x14ac:dyDescent="0.15">
      <c r="B36" s="10" t="s">
        <v>22</v>
      </c>
      <c r="C36" s="11" t="s">
        <v>24</v>
      </c>
      <c r="P36" s="13" t="s">
        <v>14</v>
      </c>
      <c r="Q36" s="14">
        <f>Q21/Q38</f>
        <v>420.92307692307691</v>
      </c>
    </row>
    <row r="37" spans="2:18" s="11" customFormat="1" ht="13.15" customHeight="1" x14ac:dyDescent="0.15">
      <c r="B37" s="10"/>
      <c r="P37" s="13"/>
    </row>
    <row r="38" spans="2:18" ht="13.15" customHeight="1" x14ac:dyDescent="0.15">
      <c r="B38" s="1" t="s">
        <v>23</v>
      </c>
      <c r="C38" s="11" t="s">
        <v>25</v>
      </c>
      <c r="D38" s="11"/>
      <c r="E38" s="11"/>
      <c r="F38" s="11"/>
      <c r="G38" s="11"/>
      <c r="H38" s="11"/>
      <c r="I38" s="11"/>
      <c r="J38" s="11"/>
      <c r="K38" s="11"/>
      <c r="L38" s="11"/>
      <c r="M38" s="11"/>
      <c r="N38" s="11"/>
      <c r="O38" s="11"/>
      <c r="P38" s="28"/>
      <c r="Q38" s="16">
        <v>6.5</v>
      </c>
    </row>
    <row r="39" spans="2:18" s="11" customFormat="1" ht="13.15" customHeight="1" x14ac:dyDescent="0.15">
      <c r="B39" s="10" t="s">
        <v>18</v>
      </c>
      <c r="C39" s="11" t="s">
        <v>9</v>
      </c>
      <c r="N39" s="13"/>
      <c r="P39" s="13" t="s">
        <v>10</v>
      </c>
      <c r="Q39" s="19">
        <v>0.56000000000000005</v>
      </c>
      <c r="R39" s="15"/>
    </row>
    <row r="40" spans="2:18" s="11" customFormat="1" ht="13.15" customHeight="1" x14ac:dyDescent="0.15">
      <c r="B40" s="10"/>
      <c r="C40" s="13" t="s">
        <v>34</v>
      </c>
      <c r="D40" s="52"/>
      <c r="E40" s="53"/>
      <c r="F40" s="53"/>
      <c r="G40" s="53"/>
      <c r="H40" s="53"/>
      <c r="I40" s="54"/>
      <c r="P40" s="13"/>
    </row>
    <row r="41" spans="2:18" s="11" customFormat="1" ht="13.15" customHeight="1" x14ac:dyDescent="0.15">
      <c r="B41" s="30"/>
      <c r="C41" s="20"/>
      <c r="D41" s="33"/>
      <c r="E41" s="20"/>
      <c r="F41" s="20"/>
      <c r="G41" s="20"/>
      <c r="H41" s="20"/>
      <c r="I41" s="20"/>
      <c r="P41" s="31"/>
      <c r="Q41" s="20"/>
    </row>
    <row r="43" spans="2:18" ht="13.15" customHeight="1" x14ac:dyDescent="0.15">
      <c r="B43" s="35"/>
      <c r="C43" s="35"/>
      <c r="D43" s="35"/>
      <c r="E43" s="35"/>
      <c r="F43" s="35"/>
      <c r="G43" s="35"/>
      <c r="H43" s="35"/>
      <c r="I43" s="35"/>
      <c r="J43" s="35"/>
      <c r="K43" s="35"/>
      <c r="L43" s="35"/>
      <c r="M43" s="35"/>
      <c r="N43" s="35"/>
      <c r="O43" s="35"/>
      <c r="P43" s="2"/>
    </row>
    <row r="44" spans="2:18" ht="13.15" customHeight="1" x14ac:dyDescent="0.15">
      <c r="B44" s="36"/>
      <c r="C44" s="3"/>
      <c r="D44" s="3"/>
      <c r="E44" s="3"/>
      <c r="F44" s="3"/>
      <c r="G44" s="3"/>
      <c r="H44" s="3"/>
      <c r="I44" s="3"/>
      <c r="J44" s="3"/>
      <c r="K44" s="3"/>
      <c r="L44" s="3"/>
      <c r="M44" s="3"/>
      <c r="N44" s="3"/>
      <c r="O44" s="3"/>
    </row>
    <row r="45" spans="2:18" ht="13.15" customHeight="1" x14ac:dyDescent="0.15">
      <c r="B45" s="3"/>
      <c r="C45" s="3"/>
      <c r="D45" s="3"/>
      <c r="E45" s="3"/>
      <c r="F45" s="3"/>
      <c r="G45" s="3"/>
      <c r="H45" s="3"/>
      <c r="I45" s="3"/>
      <c r="J45" s="3"/>
      <c r="K45" s="3"/>
      <c r="L45" s="3"/>
      <c r="M45" s="3"/>
      <c r="N45" s="3"/>
      <c r="O45" s="3"/>
    </row>
    <row r="46" spans="2:18" ht="13.15" customHeight="1" x14ac:dyDescent="0.15">
      <c r="B46" s="3"/>
      <c r="C46" s="3"/>
      <c r="D46" s="3"/>
      <c r="E46" s="3"/>
      <c r="F46" s="3"/>
      <c r="G46" s="3"/>
      <c r="H46" s="3"/>
      <c r="I46" s="3"/>
      <c r="J46" s="3"/>
      <c r="K46" s="3"/>
      <c r="L46" s="3"/>
      <c r="M46" s="3"/>
      <c r="N46" s="3"/>
      <c r="O46" s="3"/>
    </row>
    <row r="47" spans="2:18" ht="13.15" customHeight="1" x14ac:dyDescent="0.15">
      <c r="B47" s="50" t="s">
        <v>35</v>
      </c>
      <c r="C47" s="50"/>
      <c r="D47" s="50"/>
      <c r="E47" s="37">
        <v>8</v>
      </c>
      <c r="F47" s="38" t="s">
        <v>36</v>
      </c>
      <c r="G47" s="39"/>
      <c r="H47" s="39"/>
      <c r="I47" s="39"/>
      <c r="J47" s="39"/>
      <c r="K47" s="39"/>
      <c r="L47" s="43" t="s">
        <v>59</v>
      </c>
      <c r="M47" s="39"/>
      <c r="N47" s="39"/>
      <c r="O47" s="11"/>
      <c r="P47" s="11"/>
      <c r="Q47" s="11"/>
    </row>
    <row r="48" spans="2:18" ht="13.15" customHeight="1" x14ac:dyDescent="0.15">
      <c r="B48" s="49" t="s">
        <v>37</v>
      </c>
      <c r="C48" s="49"/>
      <c r="D48" s="49"/>
      <c r="E48" s="40" t="s">
        <v>38</v>
      </c>
      <c r="F48" s="40" t="s">
        <v>39</v>
      </c>
      <c r="G48" s="40" t="s">
        <v>40</v>
      </c>
      <c r="H48" s="40" t="s">
        <v>41</v>
      </c>
      <c r="I48" s="40" t="s">
        <v>42</v>
      </c>
      <c r="J48" s="40" t="s">
        <v>43</v>
      </c>
      <c r="K48" s="40" t="s">
        <v>44</v>
      </c>
      <c r="L48" s="40" t="s">
        <v>45</v>
      </c>
      <c r="M48" s="40"/>
      <c r="N48" s="40"/>
      <c r="O48" s="40"/>
      <c r="P48" s="40"/>
      <c r="Q48" s="43"/>
    </row>
    <row r="49" spans="2:18" ht="13.15" customHeight="1" x14ac:dyDescent="0.15">
      <c r="B49" s="50" t="s">
        <v>48</v>
      </c>
      <c r="C49" s="50"/>
      <c r="D49" s="50"/>
      <c r="E49" s="18">
        <v>1925</v>
      </c>
      <c r="F49" s="18">
        <v>2189</v>
      </c>
      <c r="G49" s="18">
        <v>2462</v>
      </c>
      <c r="H49" s="18">
        <v>2736</v>
      </c>
      <c r="I49" s="18">
        <v>2736</v>
      </c>
      <c r="J49" s="18">
        <v>2736</v>
      </c>
      <c r="K49" s="18">
        <v>2736</v>
      </c>
      <c r="L49" s="18">
        <v>2736</v>
      </c>
      <c r="M49" s="18"/>
      <c r="N49" s="18"/>
      <c r="O49" s="18"/>
      <c r="P49" s="18"/>
      <c r="Q49" s="41" t="s">
        <v>46</v>
      </c>
    </row>
    <row r="50" spans="2:18" ht="13.15" customHeight="1" x14ac:dyDescent="0.15">
      <c r="B50" s="51" t="s">
        <v>47</v>
      </c>
      <c r="C50" s="51"/>
      <c r="D50" s="51"/>
      <c r="E50" s="14">
        <f>ROUNDDOWN(($Q$10*E49/$Q$21),0)</f>
        <v>40</v>
      </c>
      <c r="F50" s="14">
        <f>ROUNDDOWN(($Q$10*F49/$Q$21),0)</f>
        <v>46</v>
      </c>
      <c r="G50" s="14">
        <f t="shared" ref="F50:P50" si="0">ROUNDDOWN(($Q$10*G49/$Q$21),0)</f>
        <v>52</v>
      </c>
      <c r="H50" s="14">
        <f t="shared" si="0"/>
        <v>58</v>
      </c>
      <c r="I50" s="14">
        <f t="shared" si="0"/>
        <v>58</v>
      </c>
      <c r="J50" s="14">
        <f t="shared" si="0"/>
        <v>58</v>
      </c>
      <c r="K50" s="14">
        <f t="shared" si="0"/>
        <v>58</v>
      </c>
      <c r="L50" s="14">
        <f t="shared" si="0"/>
        <v>58</v>
      </c>
      <c r="M50" s="14">
        <f t="shared" si="0"/>
        <v>0</v>
      </c>
      <c r="N50" s="14">
        <f t="shared" si="0"/>
        <v>0</v>
      </c>
      <c r="O50" s="14">
        <f t="shared" si="0"/>
        <v>0</v>
      </c>
      <c r="P50" s="14">
        <f t="shared" si="0"/>
        <v>0</v>
      </c>
      <c r="Q50" s="14">
        <f>SUM(E50:P50)</f>
        <v>428</v>
      </c>
    </row>
    <row r="51" spans="2:18" ht="13.15" customHeight="1" x14ac:dyDescent="0.15">
      <c r="B51" s="11"/>
      <c r="C51" s="11"/>
      <c r="D51" s="11"/>
      <c r="E51" s="11"/>
      <c r="F51" s="11"/>
      <c r="G51" s="11"/>
      <c r="H51" s="11"/>
      <c r="I51" s="11"/>
      <c r="J51" s="11"/>
      <c r="K51" s="11"/>
      <c r="L51" s="11"/>
      <c r="M51" s="11"/>
      <c r="N51" s="39"/>
      <c r="O51" s="42"/>
      <c r="P51" s="13" t="s">
        <v>60</v>
      </c>
      <c r="Q51" s="23">
        <f>ROUNDDOWN((Q50/E47),0)</f>
        <v>53</v>
      </c>
      <c r="R51" t="s">
        <v>56</v>
      </c>
    </row>
    <row r="52" spans="2:18" ht="13.15" customHeight="1" x14ac:dyDescent="0.15">
      <c r="Q52" s="32" t="s">
        <v>58</v>
      </c>
    </row>
  </sheetData>
  <mergeCells count="14">
    <mergeCell ref="B7:D7"/>
    <mergeCell ref="E7:N7"/>
    <mergeCell ref="B4:D4"/>
    <mergeCell ref="E4:N4"/>
    <mergeCell ref="B5:C6"/>
    <mergeCell ref="E5:N5"/>
    <mergeCell ref="E6:G6"/>
    <mergeCell ref="I6:K6"/>
    <mergeCell ref="B48:D48"/>
    <mergeCell ref="B49:D49"/>
    <mergeCell ref="B50:D50"/>
    <mergeCell ref="D31:I31"/>
    <mergeCell ref="D40:I40"/>
    <mergeCell ref="B47:D47"/>
  </mergeCells>
  <phoneticPr fontId="1"/>
  <printOptions horizontalCentered="1" verticalCentered="1"/>
  <pageMargins left="0.23622047244094491" right="0.23622047244094491" top="0.74803149606299213" bottom="0.74803149606299213" header="0.31496062992125984" footer="0.31496062992125984"/>
  <pageSetup paperSize="9" scale="67" fitToHeight="2" orientation="landscape" r:id="rId1"/>
  <headerFooter>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632F20-F3DE-4717-AECB-524829609F4F}">
  <dimension ref="B2:R52"/>
  <sheetViews>
    <sheetView view="pageBreakPreview" zoomScale="85" zoomScaleNormal="85" zoomScaleSheetLayoutView="85" workbookViewId="0">
      <selection activeCell="Q13" sqref="Q13"/>
    </sheetView>
  </sheetViews>
  <sheetFormatPr defaultRowHeight="13.15" customHeight="1" x14ac:dyDescent="0.15"/>
  <cols>
    <col min="1" max="1" width="3" customWidth="1"/>
    <col min="2" max="2" width="5.75" customWidth="1"/>
    <col min="17" max="17" width="14.25" customWidth="1"/>
    <col min="18" max="18" width="13.75" customWidth="1"/>
    <col min="19" max="19" width="3.5" customWidth="1"/>
    <col min="20" max="20" width="56" customWidth="1"/>
  </cols>
  <sheetData>
    <row r="2" spans="2:17" s="5" customFormat="1" ht="13.15" customHeight="1" x14ac:dyDescent="0.15">
      <c r="B2" s="4" t="s">
        <v>61</v>
      </c>
    </row>
    <row r="3" spans="2:17" s="5" customFormat="1" ht="13.15" customHeight="1" x14ac:dyDescent="0.15"/>
    <row r="4" spans="2:17" s="5" customFormat="1" ht="13.15" customHeight="1" x14ac:dyDescent="0.15">
      <c r="B4" s="58" t="s">
        <v>28</v>
      </c>
      <c r="C4" s="58"/>
      <c r="D4" s="58"/>
      <c r="E4" s="59"/>
      <c r="F4" s="60"/>
      <c r="G4" s="60"/>
      <c r="H4" s="60"/>
      <c r="I4" s="60"/>
      <c r="J4" s="60"/>
      <c r="K4" s="60"/>
      <c r="L4" s="60"/>
      <c r="M4" s="60"/>
      <c r="N4" s="60"/>
      <c r="P4" s="6"/>
      <c r="Q4" s="7" t="s">
        <v>53</v>
      </c>
    </row>
    <row r="5" spans="2:17" s="5" customFormat="1" ht="13.15" customHeight="1" x14ac:dyDescent="0.15">
      <c r="B5" s="61" t="s">
        <v>29</v>
      </c>
      <c r="C5" s="61"/>
      <c r="D5" s="44" t="s">
        <v>30</v>
      </c>
      <c r="E5" s="59"/>
      <c r="F5" s="59"/>
      <c r="G5" s="59"/>
      <c r="H5" s="59"/>
      <c r="I5" s="59"/>
      <c r="J5" s="59"/>
      <c r="K5" s="59"/>
      <c r="L5" s="59"/>
      <c r="M5" s="59"/>
      <c r="N5" s="59"/>
      <c r="P5" s="8"/>
      <c r="Q5" s="9" t="s">
        <v>54</v>
      </c>
    </row>
    <row r="6" spans="2:17" s="5" customFormat="1" ht="13.15" customHeight="1" x14ac:dyDescent="0.15">
      <c r="B6" s="61"/>
      <c r="C6" s="61"/>
      <c r="D6" s="44" t="s">
        <v>31</v>
      </c>
      <c r="E6" s="62"/>
      <c r="F6" s="63"/>
      <c r="G6" s="64"/>
      <c r="H6" s="45" t="s">
        <v>32</v>
      </c>
      <c r="I6" s="63"/>
      <c r="J6" s="63"/>
      <c r="K6" s="64"/>
      <c r="L6" s="46" t="s">
        <v>51</v>
      </c>
      <c r="M6" s="47"/>
      <c r="N6" s="48" t="s">
        <v>52</v>
      </c>
    </row>
    <row r="7" spans="2:17" s="5" customFormat="1" ht="13.15" customHeight="1" x14ac:dyDescent="0.15">
      <c r="B7" s="55" t="s">
        <v>33</v>
      </c>
      <c r="C7" s="55"/>
      <c r="D7" s="55"/>
      <c r="E7" s="56"/>
      <c r="F7" s="57"/>
      <c r="G7" s="57"/>
      <c r="H7" s="57"/>
      <c r="I7" s="57"/>
      <c r="J7" s="57"/>
      <c r="K7" s="57"/>
      <c r="L7" s="57"/>
      <c r="M7" s="57"/>
      <c r="N7" s="57"/>
    </row>
    <row r="8" spans="2:17" s="11" customFormat="1" ht="13.15" customHeight="1" x14ac:dyDescent="0.15">
      <c r="B8" s="10"/>
    </row>
    <row r="9" spans="2:17" s="11" customFormat="1" ht="13.15" customHeight="1" x14ac:dyDescent="0.15">
      <c r="B9" s="12" t="s">
        <v>55</v>
      </c>
      <c r="J9" s="17"/>
      <c r="K9" s="21"/>
      <c r="L9" s="21"/>
      <c r="M9" s="21"/>
      <c r="N9" s="21"/>
      <c r="O9" s="21"/>
      <c r="P9" s="17"/>
      <c r="Q9" s="22"/>
    </row>
    <row r="10" spans="2:17" s="11" customFormat="1" ht="13.15" customHeight="1" x14ac:dyDescent="0.15">
      <c r="B10" s="10" t="s">
        <v>2</v>
      </c>
      <c r="C10" s="11" t="s">
        <v>0</v>
      </c>
      <c r="P10" s="13" t="s">
        <v>1</v>
      </c>
      <c r="Q10" s="34" t="e">
        <f>ROUNDDOWN((Q26-Q35),0)</f>
        <v>#DIV/0!</v>
      </c>
    </row>
    <row r="11" spans="2:17" s="11" customFormat="1" ht="13.15" customHeight="1" x14ac:dyDescent="0.15">
      <c r="B11" s="10"/>
      <c r="C11" s="11" t="s">
        <v>3</v>
      </c>
      <c r="P11" s="13"/>
      <c r="Q11" s="24"/>
    </row>
    <row r="12" spans="2:17" s="11" customFormat="1" ht="13.15" customHeight="1" x14ac:dyDescent="0.15">
      <c r="B12" s="10" t="s">
        <v>4</v>
      </c>
      <c r="C12" s="11" t="s">
        <v>5</v>
      </c>
      <c r="P12" s="13" t="s">
        <v>1</v>
      </c>
      <c r="Q12" s="14" t="e">
        <f>Q26</f>
        <v>#DIV/0!</v>
      </c>
    </row>
    <row r="13" spans="2:17" s="11" customFormat="1" ht="13.15" customHeight="1" x14ac:dyDescent="0.15">
      <c r="B13" s="10" t="s">
        <v>6</v>
      </c>
      <c r="C13" s="11" t="s">
        <v>7</v>
      </c>
      <c r="P13" s="13" t="s">
        <v>1</v>
      </c>
      <c r="Q13" s="14" t="e">
        <f>Q35</f>
        <v>#DIV/0!</v>
      </c>
    </row>
    <row r="14" spans="2:17" s="11" customFormat="1" ht="13.15" customHeight="1" x14ac:dyDescent="0.15">
      <c r="B14" s="10"/>
      <c r="P14" s="13"/>
    </row>
    <row r="15" spans="2:17" s="11" customFormat="1" ht="13.15" customHeight="1" x14ac:dyDescent="0.15">
      <c r="B15" s="12" t="s">
        <v>12</v>
      </c>
      <c r="P15" s="13"/>
    </row>
    <row r="16" spans="2:17" s="11" customFormat="1" ht="13.15" customHeight="1" x14ac:dyDescent="0.15">
      <c r="B16" s="12"/>
      <c r="P16" s="13"/>
    </row>
    <row r="17" spans="2:18" s="11" customFormat="1" ht="13.15" customHeight="1" x14ac:dyDescent="0.15">
      <c r="B17" s="12"/>
      <c r="P17" s="13"/>
    </row>
    <row r="18" spans="2:18" s="11" customFormat="1" ht="13.15" customHeight="1" x14ac:dyDescent="0.15">
      <c r="B18" s="10"/>
      <c r="P18" s="13"/>
      <c r="R18" s="15"/>
    </row>
    <row r="19" spans="2:18" s="11" customFormat="1" ht="13.15" customHeight="1" x14ac:dyDescent="0.15">
      <c r="B19" s="10"/>
      <c r="P19" s="13"/>
      <c r="R19" s="15"/>
    </row>
    <row r="20" spans="2:18" s="11" customFormat="1" ht="13.15" customHeight="1" x14ac:dyDescent="0.15">
      <c r="B20" s="10" t="s">
        <v>26</v>
      </c>
      <c r="C20" s="11" t="s">
        <v>13</v>
      </c>
      <c r="F20" s="11" t="s">
        <v>14</v>
      </c>
      <c r="P20" s="13"/>
      <c r="R20" s="15"/>
    </row>
    <row r="21" spans="2:18" s="11" customFormat="1" ht="13.15" customHeight="1" x14ac:dyDescent="0.15">
      <c r="B21" s="10"/>
      <c r="C21" s="11" t="s">
        <v>15</v>
      </c>
      <c r="P21" s="13" t="s">
        <v>62</v>
      </c>
      <c r="Q21" s="25">
        <f>(Q22*Q23/1000)</f>
        <v>0</v>
      </c>
      <c r="R21" s="15"/>
    </row>
    <row r="22" spans="2:18" s="11" customFormat="1" ht="13.15" customHeight="1" x14ac:dyDescent="0.15">
      <c r="B22" s="10"/>
      <c r="C22" s="10" t="s">
        <v>63</v>
      </c>
      <c r="P22" s="13" t="s">
        <v>65</v>
      </c>
      <c r="Q22" s="26"/>
    </row>
    <row r="23" spans="2:18" s="11" customFormat="1" ht="13.15" customHeight="1" x14ac:dyDescent="0.15">
      <c r="B23" s="10"/>
      <c r="C23" s="10" t="s">
        <v>64</v>
      </c>
      <c r="P23" s="13" t="s">
        <v>66</v>
      </c>
      <c r="Q23" s="26"/>
      <c r="R23" s="15"/>
    </row>
    <row r="24" spans="2:18" s="11" customFormat="1" ht="13.15" customHeight="1" x14ac:dyDescent="0.15">
      <c r="B24" s="10"/>
      <c r="P24" s="13"/>
    </row>
    <row r="25" spans="2:18" s="11" customFormat="1" ht="13.15" customHeight="1" x14ac:dyDescent="0.15">
      <c r="B25" s="12" t="s">
        <v>8</v>
      </c>
      <c r="P25" s="13"/>
    </row>
    <row r="26" spans="2:18" s="11" customFormat="1" ht="13.15" customHeight="1" x14ac:dyDescent="0.15">
      <c r="B26" s="10"/>
      <c r="C26" s="11" t="s">
        <v>19</v>
      </c>
      <c r="P26" s="13" t="s">
        <v>1</v>
      </c>
      <c r="Q26" s="14" t="e">
        <f>(Q27*Q30)</f>
        <v>#DIV/0!</v>
      </c>
    </row>
    <row r="27" spans="2:18" s="11" customFormat="1" ht="13.15" customHeight="1" x14ac:dyDescent="0.15">
      <c r="B27" s="10"/>
      <c r="C27" s="11" t="s">
        <v>27</v>
      </c>
      <c r="P27" s="13" t="s">
        <v>14</v>
      </c>
      <c r="Q27" s="14" t="e">
        <f>(Q21/Q29)</f>
        <v>#DIV/0!</v>
      </c>
      <c r="R27" s="15"/>
    </row>
    <row r="28" spans="2:18" s="11" customFormat="1" ht="13.15" customHeight="1" x14ac:dyDescent="0.15">
      <c r="B28" s="10" t="s">
        <v>20</v>
      </c>
      <c r="C28" s="11" t="s">
        <v>21</v>
      </c>
      <c r="H28" s="27"/>
      <c r="P28" s="28"/>
    </row>
    <row r="29" spans="2:18" s="11" customFormat="1" ht="13.15" customHeight="1" x14ac:dyDescent="0.15">
      <c r="B29" s="10" t="s">
        <v>16</v>
      </c>
      <c r="C29" s="11" t="s">
        <v>17</v>
      </c>
      <c r="N29" s="13"/>
      <c r="P29" s="13"/>
      <c r="Q29" s="16"/>
      <c r="R29" s="15"/>
    </row>
    <row r="30" spans="2:18" s="11" customFormat="1" ht="13.15" customHeight="1" x14ac:dyDescent="0.15">
      <c r="B30" s="10" t="s">
        <v>18</v>
      </c>
      <c r="C30" s="11" t="s">
        <v>9</v>
      </c>
      <c r="N30" s="13"/>
      <c r="P30" s="13" t="s">
        <v>10</v>
      </c>
      <c r="Q30" s="19"/>
      <c r="R30" s="15"/>
    </row>
    <row r="31" spans="2:18" s="11" customFormat="1" ht="13.15" customHeight="1" x14ac:dyDescent="0.15">
      <c r="B31" s="10"/>
      <c r="C31" s="13" t="s">
        <v>34</v>
      </c>
      <c r="D31" s="52"/>
      <c r="E31" s="53"/>
      <c r="F31" s="53"/>
      <c r="G31" s="53"/>
      <c r="H31" s="53"/>
      <c r="I31" s="54"/>
      <c r="P31" s="13"/>
    </row>
    <row r="32" spans="2:18" s="11" customFormat="1" ht="13.15" customHeight="1" x14ac:dyDescent="0.15">
      <c r="B32" s="10"/>
      <c r="D32" s="29"/>
      <c r="P32" s="13"/>
    </row>
    <row r="33" spans="2:18" s="11" customFormat="1" ht="13.15" customHeight="1" x14ac:dyDescent="0.15">
      <c r="B33" s="10"/>
      <c r="D33" s="29"/>
      <c r="P33" s="13"/>
    </row>
    <row r="34" spans="2:18" s="11" customFormat="1" ht="13.15" customHeight="1" x14ac:dyDescent="0.15">
      <c r="B34" s="12" t="s">
        <v>11</v>
      </c>
      <c r="P34" s="13"/>
    </row>
    <row r="35" spans="2:18" s="11" customFormat="1" ht="13.15" customHeight="1" x14ac:dyDescent="0.15">
      <c r="B35" s="10"/>
      <c r="C35" s="11" t="s">
        <v>57</v>
      </c>
      <c r="P35" s="13" t="s">
        <v>1</v>
      </c>
      <c r="Q35" s="14" t="e">
        <f>(Q36*Q39)</f>
        <v>#DIV/0!</v>
      </c>
    </row>
    <row r="36" spans="2:18" s="11" customFormat="1" ht="13.15" customHeight="1" x14ac:dyDescent="0.15">
      <c r="B36" s="10" t="s">
        <v>22</v>
      </c>
      <c r="C36" s="11" t="s">
        <v>24</v>
      </c>
      <c r="P36" s="13" t="s">
        <v>14</v>
      </c>
      <c r="Q36" s="14" t="e">
        <f>Q21/Q38</f>
        <v>#DIV/0!</v>
      </c>
    </row>
    <row r="37" spans="2:18" s="11" customFormat="1" ht="13.15" customHeight="1" x14ac:dyDescent="0.15">
      <c r="B37" s="10"/>
      <c r="P37" s="13"/>
    </row>
    <row r="38" spans="2:18" ht="13.15" customHeight="1" x14ac:dyDescent="0.15">
      <c r="B38" s="1" t="s">
        <v>23</v>
      </c>
      <c r="C38" s="11" t="s">
        <v>25</v>
      </c>
      <c r="D38" s="11"/>
      <c r="E38" s="11"/>
      <c r="F38" s="11"/>
      <c r="G38" s="11"/>
      <c r="H38" s="11"/>
      <c r="I38" s="11"/>
      <c r="J38" s="11"/>
      <c r="K38" s="11"/>
      <c r="L38" s="11"/>
      <c r="M38" s="11"/>
      <c r="N38" s="11"/>
      <c r="O38" s="11"/>
      <c r="P38" s="28"/>
      <c r="Q38" s="16"/>
    </row>
    <row r="39" spans="2:18" s="11" customFormat="1" ht="13.15" customHeight="1" x14ac:dyDescent="0.15">
      <c r="B39" s="10" t="s">
        <v>18</v>
      </c>
      <c r="C39" s="11" t="s">
        <v>9</v>
      </c>
      <c r="N39" s="13"/>
      <c r="P39" s="13" t="s">
        <v>10</v>
      </c>
      <c r="Q39" s="19"/>
      <c r="R39" s="15"/>
    </row>
    <row r="40" spans="2:18" s="11" customFormat="1" ht="13.15" customHeight="1" x14ac:dyDescent="0.15">
      <c r="B40" s="10"/>
      <c r="C40" s="13" t="s">
        <v>34</v>
      </c>
      <c r="D40" s="52"/>
      <c r="E40" s="53"/>
      <c r="F40" s="53"/>
      <c r="G40" s="53"/>
      <c r="H40" s="53"/>
      <c r="I40" s="54"/>
      <c r="P40" s="13"/>
    </row>
    <row r="41" spans="2:18" s="11" customFormat="1" ht="13.15" customHeight="1" x14ac:dyDescent="0.15">
      <c r="B41" s="30"/>
      <c r="C41" s="20"/>
      <c r="D41" s="33"/>
      <c r="E41" s="20"/>
      <c r="F41" s="20"/>
      <c r="G41" s="20"/>
      <c r="H41" s="20"/>
      <c r="I41" s="20"/>
      <c r="P41" s="31"/>
      <c r="Q41" s="20"/>
    </row>
    <row r="43" spans="2:18" ht="13.15" customHeight="1" x14ac:dyDescent="0.15">
      <c r="B43" s="35"/>
      <c r="C43" s="35"/>
      <c r="D43" s="35"/>
      <c r="E43" s="35"/>
      <c r="F43" s="35"/>
      <c r="G43" s="35"/>
      <c r="H43" s="35"/>
      <c r="I43" s="35"/>
      <c r="J43" s="35"/>
      <c r="K43" s="35"/>
      <c r="L43" s="35"/>
      <c r="M43" s="35"/>
      <c r="N43" s="35"/>
      <c r="O43" s="35"/>
      <c r="P43" s="2"/>
    </row>
    <row r="44" spans="2:18" ht="13.15" customHeight="1" x14ac:dyDescent="0.15">
      <c r="B44" s="36"/>
      <c r="C44" s="3"/>
      <c r="D44" s="3"/>
      <c r="E44" s="3"/>
      <c r="F44" s="3"/>
      <c r="G44" s="3"/>
      <c r="H44" s="3"/>
      <c r="I44" s="3"/>
      <c r="J44" s="3"/>
      <c r="K44" s="3"/>
      <c r="L44" s="3"/>
      <c r="M44" s="3"/>
      <c r="N44" s="3"/>
      <c r="O44" s="3"/>
    </row>
    <row r="45" spans="2:18" ht="13.15" customHeight="1" x14ac:dyDescent="0.15">
      <c r="B45" s="3"/>
      <c r="C45" s="3"/>
      <c r="D45" s="3"/>
      <c r="E45" s="3"/>
      <c r="F45" s="3"/>
      <c r="G45" s="3"/>
      <c r="H45" s="3"/>
      <c r="I45" s="3"/>
      <c r="J45" s="3"/>
      <c r="K45" s="3"/>
      <c r="L45" s="3"/>
      <c r="M45" s="3"/>
      <c r="N45" s="3"/>
      <c r="O45" s="3"/>
    </row>
    <row r="46" spans="2:18" ht="13.15" customHeight="1" x14ac:dyDescent="0.15">
      <c r="B46" s="3"/>
      <c r="C46" s="3"/>
      <c r="D46" s="3"/>
      <c r="E46" s="3"/>
      <c r="F46" s="3"/>
      <c r="G46" s="3"/>
      <c r="H46" s="3"/>
      <c r="I46" s="3"/>
      <c r="J46" s="3"/>
      <c r="K46" s="3"/>
      <c r="L46" s="3"/>
      <c r="M46" s="3"/>
      <c r="N46" s="3"/>
      <c r="O46" s="3"/>
    </row>
    <row r="47" spans="2:18" ht="13.15" customHeight="1" x14ac:dyDescent="0.15">
      <c r="B47" s="50" t="s">
        <v>35</v>
      </c>
      <c r="C47" s="50"/>
      <c r="D47" s="50"/>
      <c r="E47" s="37"/>
      <c r="F47" s="38" t="s">
        <v>36</v>
      </c>
      <c r="G47" s="39"/>
      <c r="H47" s="39"/>
      <c r="I47" s="39"/>
      <c r="J47" s="39"/>
      <c r="K47" s="39"/>
      <c r="L47" s="43" t="s">
        <v>59</v>
      </c>
      <c r="M47" s="39"/>
      <c r="N47" s="39"/>
      <c r="O47" s="11"/>
      <c r="P47" s="11"/>
      <c r="Q47" s="11"/>
    </row>
    <row r="48" spans="2:18" ht="13.15" customHeight="1" x14ac:dyDescent="0.15">
      <c r="B48" s="49" t="s">
        <v>37</v>
      </c>
      <c r="C48" s="49"/>
      <c r="D48" s="49"/>
      <c r="E48" s="40"/>
      <c r="F48" s="40"/>
      <c r="G48" s="40"/>
      <c r="H48" s="40"/>
      <c r="I48" s="40"/>
      <c r="J48" s="40"/>
      <c r="K48" s="40"/>
      <c r="L48" s="40"/>
      <c r="M48" s="40"/>
      <c r="N48" s="40"/>
      <c r="O48" s="40"/>
      <c r="P48" s="40"/>
      <c r="Q48" s="43"/>
    </row>
    <row r="49" spans="2:18" ht="13.15" customHeight="1" x14ac:dyDescent="0.15">
      <c r="B49" s="50" t="s">
        <v>48</v>
      </c>
      <c r="C49" s="50"/>
      <c r="D49" s="50"/>
      <c r="E49" s="18"/>
      <c r="F49" s="18"/>
      <c r="G49" s="18"/>
      <c r="H49" s="18"/>
      <c r="I49" s="18"/>
      <c r="J49" s="18"/>
      <c r="K49" s="18"/>
      <c r="L49" s="18"/>
      <c r="M49" s="18"/>
      <c r="N49" s="18"/>
      <c r="O49" s="18"/>
      <c r="P49" s="18"/>
      <c r="Q49" s="41" t="s">
        <v>46</v>
      </c>
    </row>
    <row r="50" spans="2:18" ht="13.15" customHeight="1" x14ac:dyDescent="0.15">
      <c r="B50" s="51" t="s">
        <v>47</v>
      </c>
      <c r="C50" s="51"/>
      <c r="D50" s="51"/>
      <c r="E50" s="14" t="e">
        <f>ROUNDDOWN(($Q$10*E49/$Q$21),0)</f>
        <v>#DIV/0!</v>
      </c>
      <c r="F50" s="14" t="e">
        <f t="shared" ref="F50:P50" si="0">ROUNDDOWN(($Q$10*F49/$Q$21),0)</f>
        <v>#DIV/0!</v>
      </c>
      <c r="G50" s="14" t="e">
        <f t="shared" si="0"/>
        <v>#DIV/0!</v>
      </c>
      <c r="H50" s="14" t="e">
        <f t="shared" si="0"/>
        <v>#DIV/0!</v>
      </c>
      <c r="I50" s="14" t="e">
        <f t="shared" si="0"/>
        <v>#DIV/0!</v>
      </c>
      <c r="J50" s="14" t="e">
        <f t="shared" si="0"/>
        <v>#DIV/0!</v>
      </c>
      <c r="K50" s="14" t="e">
        <f t="shared" si="0"/>
        <v>#DIV/0!</v>
      </c>
      <c r="L50" s="14" t="e">
        <f t="shared" si="0"/>
        <v>#DIV/0!</v>
      </c>
      <c r="M50" s="14" t="e">
        <f t="shared" si="0"/>
        <v>#DIV/0!</v>
      </c>
      <c r="N50" s="14" t="e">
        <f t="shared" si="0"/>
        <v>#DIV/0!</v>
      </c>
      <c r="O50" s="14" t="e">
        <f t="shared" si="0"/>
        <v>#DIV/0!</v>
      </c>
      <c r="P50" s="14" t="e">
        <f t="shared" si="0"/>
        <v>#DIV/0!</v>
      </c>
      <c r="Q50" s="14" t="e">
        <f>SUM(E50:P50)</f>
        <v>#DIV/0!</v>
      </c>
    </row>
    <row r="51" spans="2:18" ht="13.15" customHeight="1" x14ac:dyDescent="0.15">
      <c r="B51" s="11"/>
      <c r="C51" s="11"/>
      <c r="D51" s="11"/>
      <c r="E51" s="11"/>
      <c r="F51" s="11"/>
      <c r="G51" s="11"/>
      <c r="H51" s="11"/>
      <c r="I51" s="11"/>
      <c r="J51" s="11"/>
      <c r="K51" s="11"/>
      <c r="L51" s="11"/>
      <c r="M51" s="11"/>
      <c r="N51" s="39"/>
      <c r="O51" s="42"/>
      <c r="P51" s="13" t="s">
        <v>60</v>
      </c>
      <c r="Q51" s="23" t="e">
        <f>ROUNDDOWN((Q50/E47),0)</f>
        <v>#DIV/0!</v>
      </c>
      <c r="R51" t="s">
        <v>56</v>
      </c>
    </row>
    <row r="52" spans="2:18" ht="13.15" customHeight="1" x14ac:dyDescent="0.15">
      <c r="Q52" s="32" t="s">
        <v>58</v>
      </c>
    </row>
  </sheetData>
  <mergeCells count="14">
    <mergeCell ref="B4:D4"/>
    <mergeCell ref="E4:N4"/>
    <mergeCell ref="B5:C6"/>
    <mergeCell ref="E5:N5"/>
    <mergeCell ref="E6:G6"/>
    <mergeCell ref="I6:K6"/>
    <mergeCell ref="B49:D49"/>
    <mergeCell ref="B50:D50"/>
    <mergeCell ref="B7:D7"/>
    <mergeCell ref="E7:N7"/>
    <mergeCell ref="D31:I31"/>
    <mergeCell ref="D40:I40"/>
    <mergeCell ref="B47:D47"/>
    <mergeCell ref="B48:D48"/>
  </mergeCells>
  <phoneticPr fontId="1"/>
  <printOptions horizontalCentered="1" verticalCentered="1"/>
  <pageMargins left="0.23622047244094491" right="0.23622047244094491" top="0.74803149606299213" bottom="0.74803149606299213" header="0.31496062992125984" footer="0.31496062992125984"/>
  <pageSetup paperSize="9" scale="67" fitToHeight="2" orientation="landscape" r:id="rId1"/>
  <headerFooter>
    <oddFooter xml:space="preserve">&amp;C&amp;P/&amp;N
</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FBF03F8C4991D74D9D65A79723DD071A" ma:contentTypeVersion="12" ma:contentTypeDescription="新しいドキュメントを作成します。" ma:contentTypeScope="" ma:versionID="71af1635e837ec6745bfcdbc5007d8f1">
  <xsd:schema xmlns:xsd="http://www.w3.org/2001/XMLSchema" xmlns:xs="http://www.w3.org/2001/XMLSchema" xmlns:p="http://schemas.microsoft.com/office/2006/metadata/properties" xmlns:ns2="0de5941f-0658-486a-bd95-c592dd158584" xmlns:ns3="93fe9b1e-5bcf-4a08-912e-4034eab1d859" targetNamespace="http://schemas.microsoft.com/office/2006/metadata/properties" ma:root="true" ma:fieldsID="ec30e7262b51a91fbf2880186938e6d9" ns2:_="" ns3:_="">
    <xsd:import namespace="0de5941f-0658-486a-bd95-c592dd158584"/>
    <xsd:import namespace="93fe9b1e-5bcf-4a08-912e-4034eab1d859"/>
    <xsd:element name="properties">
      <xsd:complexType>
        <xsd:sequence>
          <xsd:element name="documentManagement">
            <xsd:complexType>
              <xsd:all>
                <xsd:element ref="ns2:SharedWithUsers" minOccurs="0"/>
                <xsd:element ref="ns2:SharedWithDetails" minOccurs="0"/>
                <xsd:element ref="ns2:LastSharedByUser" minOccurs="0"/>
                <xsd:element ref="ns2:LastSharedByTime" minOccurs="0"/>
                <xsd:element ref="ns3:MediaServiceMetadata" minOccurs="0"/>
                <xsd:element ref="ns3:MediaServiceFastMetadata" minOccurs="0"/>
                <xsd:element ref="ns3:MediaServiceDateTaken" minOccurs="0"/>
                <xsd:element ref="ns3:MediaServiceAutoTags" minOccurs="0"/>
                <xsd:element ref="ns3:MediaServiceLocation" minOccurs="0"/>
                <xsd:element ref="ns3:MediaServiceOCR" minOccurs="0"/>
                <xsd:element ref="ns3:MediaServiceEventHashCode" minOccurs="0"/>
                <xsd:element ref="ns3:MediaServiceGenerationTi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de5941f-0658-486a-bd95-c592dd158584" elementFormDefault="qualified">
    <xsd:import namespace="http://schemas.microsoft.com/office/2006/documentManagement/types"/>
    <xsd:import namespace="http://schemas.microsoft.com/office/infopath/2007/PartnerControls"/>
    <xsd:element name="SharedWithUsers" ma:index="8" nillable="true" ma:displayName="共有相手"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共有相手の詳細情報" ma:description="" ma:internalName="SharedWithDetails" ma:readOnly="true">
      <xsd:simpleType>
        <xsd:restriction base="dms:Note">
          <xsd:maxLength value="255"/>
        </xsd:restriction>
      </xsd:simpleType>
    </xsd:element>
    <xsd:element name="LastSharedByUser" ma:index="10" nillable="true" ma:displayName="最新の共有 (ユーザー別)" ma:description="" ma:internalName="LastSharedByUser" ma:readOnly="true">
      <xsd:simpleType>
        <xsd:restriction base="dms:Note">
          <xsd:maxLength value="255"/>
        </xsd:restriction>
      </xsd:simpleType>
    </xsd:element>
    <xsd:element name="LastSharedByTime" ma:index="11" nillable="true" ma:displayName="最新の共有 (時間別)" ma:description="" ma:internalName="LastSharedByTim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93fe9b1e-5bcf-4a08-912e-4034eab1d859" elementFormDefault="qualified">
    <xsd:import namespace="http://schemas.microsoft.com/office/2006/documentManagement/types"/>
    <xsd:import namespace="http://schemas.microsoft.com/office/infopath/2007/PartnerControls"/>
    <xsd:element name="MediaServiceMetadata" ma:index="12" nillable="true" ma:displayName="MediaServiceMetadata" ma:description="" ma:hidden="true" ma:internalName="MediaServiceMetadata" ma:readOnly="true">
      <xsd:simpleType>
        <xsd:restriction base="dms:Note"/>
      </xsd:simpleType>
    </xsd:element>
    <xsd:element name="MediaServiceFastMetadata" ma:index="13" nillable="true" ma:displayName="MediaServiceFastMetadata" ma:description="" ma:hidden="true" ma:internalName="MediaServiceFastMetadata" ma:readOnly="true">
      <xsd:simpleType>
        <xsd:restriction base="dms:Note"/>
      </xsd:simpleType>
    </xsd:element>
    <xsd:element name="MediaServiceDateTaken" ma:index="14" nillable="true" ma:displayName="MediaServiceDateTaken" ma:description="" ma:hidden="true" ma:internalName="MediaServiceDateTaken" ma:readOnly="true">
      <xsd:simpleType>
        <xsd:restriction base="dms:Text"/>
      </xsd:simpleType>
    </xsd:element>
    <xsd:element name="MediaServiceAutoTags" ma:index="15" nillable="true" ma:displayName="MediaServiceAutoTags" ma:description="" ma:internalName="MediaServiceAutoTags" ma:readOnly="true">
      <xsd:simpleType>
        <xsd:restriction base="dms:Text"/>
      </xsd:simpleType>
    </xsd:element>
    <xsd:element name="MediaServiceLocation" ma:index="16" nillable="true" ma:displayName="MediaServiceLocation" ma:description="" ma:internalName="MediaServiceLocation" ma:readOnly="true">
      <xsd:simpleType>
        <xsd:restriction base="dms:Text"/>
      </xsd:simpleType>
    </xsd:element>
    <xsd:element name="MediaServiceOCR" ma:index="17" nillable="true" ma:displayName="MediaServiceOCR" ma:internalName="MediaServiceOCR" ma:readOnly="true">
      <xsd:simpleType>
        <xsd:restriction base="dms:Note">
          <xsd:maxLength value="255"/>
        </xsd:restriction>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GenerationTime" ma:index="19" nillable="true" ma:displayName="MediaServiceGenerationTime" ma:hidden="true" ma:internalName="MediaServiceGenerationTim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56DB2D6-72C4-4F48-BD56-60BEE6E442D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de5941f-0658-486a-bd95-c592dd158584"/>
    <ds:schemaRef ds:uri="93fe9b1e-5bcf-4a08-912e-4034eab1d85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06380AD-EDE4-4365-8868-BC4A3F964263}">
  <ds:schemaRefs>
    <ds:schemaRef ds:uri="http://schemas.microsoft.com/office/2006/metadata/properties"/>
    <ds:schemaRef ds:uri="http://purl.org/dc/elements/1.1/"/>
    <ds:schemaRef ds:uri="http://purl.org/dc/terms/"/>
    <ds:schemaRef ds:uri="http://schemas.microsoft.com/office/infopath/2007/PartnerControls"/>
    <ds:schemaRef ds:uri="http://www.w3.org/XML/1998/namespace"/>
    <ds:schemaRef ds:uri="0de5941f-0658-486a-bd95-c592dd158584"/>
    <ds:schemaRef ds:uri="http://schemas.microsoft.com/office/2006/documentManagement/types"/>
    <ds:schemaRef ds:uri="93fe9b1e-5bcf-4a08-912e-4034eab1d859"/>
    <ds:schemaRef ds:uri="http://purl.org/dc/dcmitype/"/>
    <ds:schemaRef ds:uri="http://schemas.openxmlformats.org/package/2006/metadata/core-properties"/>
  </ds:schemaRefs>
</ds:datastoreItem>
</file>

<file path=customXml/itemProps3.xml><?xml version="1.0" encoding="utf-8"?>
<ds:datastoreItem xmlns:ds="http://schemas.openxmlformats.org/officeDocument/2006/customXml" ds:itemID="{5CDFE50A-F5EA-4112-8C11-56E041F6D91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冷凍機（チラー）記入例</vt:lpstr>
      <vt:lpstr>冷凍機（チラー）記入用</vt:lpstr>
      <vt:lpstr>'冷凍機（チラー）記入用'!Print_Area</vt:lpstr>
      <vt:lpstr>'冷凍機（チラー）記入例'!Print_Area</vt:lpstr>
      <vt:lpstr>'冷凍機（チラー）記入用'!Print_Titles</vt:lpstr>
      <vt:lpstr>'冷凍機（チラー）記入例'!Print_Titles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2019-04-04T02:11:22Z</cp:lastPrinted>
  <dcterms:created xsi:type="dcterms:W3CDTF">2014-05-19T08:27:13Z</dcterms:created>
  <dcterms:modified xsi:type="dcterms:W3CDTF">2019-04-04T09:29:37Z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0x010100FBF03F8C4991D74D9D65A79723DD071A</vt:lpwstr>
  </property>
</Properties>
</file>