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ecjp.sharepoint.com@SSL\DavWWWRoot\sites\innov\Shared Documents\R2（2020）\03 補助案件の公募\WebUp用\"/>
    </mc:Choice>
  </mc:AlternateContent>
  <xr:revisionPtr revIDLastSave="13" documentId="13_ncr:1_{86CBC75C-7399-4CFE-8AA9-E30ED786DEE8}" xr6:coauthVersionLast="44" xr6:coauthVersionMax="44" xr10:uidLastSave="{2E0C23A6-1172-4514-843A-62C504D67383}"/>
  <bookViews>
    <workbookView xWindow="-110" yWindow="-110" windowWidth="19420" windowHeight="10420" activeTab="1" xr2:uid="{00000000-000D-0000-FFFF-FFFF00000000}"/>
  </bookViews>
  <sheets>
    <sheet name="積算表（人件費）" sheetId="16" r:id="rId1"/>
    <sheet name="記入例）積算表（人件費）" sheetId="10" r:id="rId2"/>
    <sheet name="人件費単価算出表" sheetId="12" r:id="rId3"/>
    <sheet name="記入例）人件費単価算出表" sheetId="13" r:id="rId4"/>
    <sheet name="積算表（旅費）" sheetId="15" r:id="rId5"/>
    <sheet name="記入例）積算表（旅費）" sheetId="1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45_実績報告\工事進捗実績報告.xlsx" localSheetId="3">#REF!</definedName>
    <definedName name="_..\45_実績報告\工事進捗実績報告.xlsx" localSheetId="1">#REF!</definedName>
    <definedName name="_..\45_実績報告\工事進捗実績報告.xlsx" localSheetId="5">#REF!</definedName>
    <definedName name="_..\45_実績報告\工事進捗実績報告.xlsx" localSheetId="0">#REF!</definedName>
    <definedName name="_..\45_実績報告\工事進捗実績報告.xlsx" localSheetId="4">#REF!</definedName>
    <definedName name="_..\45_実績報告\工事進捗実績報告.xlsx">#REF!</definedName>
    <definedName name="__1AB16744_" localSheetId="3">#REF!</definedName>
    <definedName name="__1AB16744_" localSheetId="1">#REF!</definedName>
    <definedName name="__1AB16744_" localSheetId="0">#REF!</definedName>
    <definedName name="__1AB16744_" localSheetId="4">#REF!</definedName>
    <definedName name="__1AB16744_">#REF!</definedName>
    <definedName name="__a655035" localSheetId="3">#REF!</definedName>
    <definedName name="__a655035" localSheetId="1">#REF!</definedName>
    <definedName name="__a655035" localSheetId="5">#REF!</definedName>
    <definedName name="__a655035" localSheetId="2">#REF!</definedName>
    <definedName name="__a655035" localSheetId="0">#REF!</definedName>
    <definedName name="__a655035" localSheetId="4">#REF!</definedName>
    <definedName name="__a655035">#REF!</definedName>
    <definedName name="__A65600" localSheetId="3">#REF!</definedName>
    <definedName name="__A65600" localSheetId="1">#REF!</definedName>
    <definedName name="__A65600" localSheetId="5">#REF!</definedName>
    <definedName name="__A65600" localSheetId="2">#REF!</definedName>
    <definedName name="__A65600" localSheetId="0">#REF!</definedName>
    <definedName name="__A65600" localSheetId="4">#REF!</definedName>
    <definedName name="__A65600">#REF!</definedName>
    <definedName name="__A65601" localSheetId="3">#REF!</definedName>
    <definedName name="__A65601" localSheetId="1">#REF!</definedName>
    <definedName name="__A65601" localSheetId="5">#REF!</definedName>
    <definedName name="__A65601" localSheetId="2">#REF!</definedName>
    <definedName name="__A65601" localSheetId="0">#REF!</definedName>
    <definedName name="__A65601" localSheetId="4">#REF!</definedName>
    <definedName name="__A65601">#REF!</definedName>
    <definedName name="__RAW250" localSheetId="3">#REF!</definedName>
    <definedName name="__RAW250" localSheetId="1">#REF!</definedName>
    <definedName name="__RAW250" localSheetId="5">#REF!</definedName>
    <definedName name="__RAW250" localSheetId="2">#REF!</definedName>
    <definedName name="__RAW250" localSheetId="0">#REF!</definedName>
    <definedName name="__RAW250" localSheetId="4">#REF!</definedName>
    <definedName name="__RAW250">#REF!</definedName>
    <definedName name="_1AB16744_" localSheetId="3">#REF!</definedName>
    <definedName name="_1AB16744_" localSheetId="1">#REF!</definedName>
    <definedName name="_1AB16744_" localSheetId="5">#REF!</definedName>
    <definedName name="_1AB16744_" localSheetId="2">#REF!</definedName>
    <definedName name="_1AB16744_" localSheetId="0">#REF!</definedName>
    <definedName name="_1AB16744_" localSheetId="4">#REF!</definedName>
    <definedName name="_1AB16744_">#REF!</definedName>
    <definedName name="_a655035" localSheetId="3">#REF!</definedName>
    <definedName name="_a655035" localSheetId="1">#REF!</definedName>
    <definedName name="_a655035" localSheetId="5">#REF!</definedName>
    <definedName name="_a655035" localSheetId="2">#REF!</definedName>
    <definedName name="_a655035" localSheetId="0">#REF!</definedName>
    <definedName name="_a655035" localSheetId="4">#REF!</definedName>
    <definedName name="_a655035">#REF!</definedName>
    <definedName name="_A65600" localSheetId="3">#REF!</definedName>
    <definedName name="_A65600" localSheetId="1">#REF!</definedName>
    <definedName name="_A65600" localSheetId="5">#REF!</definedName>
    <definedName name="_A65600" localSheetId="2">#REF!</definedName>
    <definedName name="_A65600" localSheetId="0">#REF!</definedName>
    <definedName name="_A65600" localSheetId="4">#REF!</definedName>
    <definedName name="_A65600">#REF!</definedName>
    <definedName name="_A65601" localSheetId="3">#REF!</definedName>
    <definedName name="_A65601" localSheetId="1">#REF!</definedName>
    <definedName name="_A65601" localSheetId="5">#REF!</definedName>
    <definedName name="_A65601" localSheetId="2">#REF!</definedName>
    <definedName name="_A65601" localSheetId="0">#REF!</definedName>
    <definedName name="_A65601" localSheetId="4">#REF!</definedName>
    <definedName name="_A65601">#REF!</definedName>
    <definedName name="_RAW250" localSheetId="3">#REF!</definedName>
    <definedName name="_RAW250" localSheetId="1">#REF!</definedName>
    <definedName name="_RAW250" localSheetId="5">#REF!</definedName>
    <definedName name="_RAW250" localSheetId="2">#REF!</definedName>
    <definedName name="_RAW250" localSheetId="0">#REF!</definedName>
    <definedName name="_RAW250" localSheetId="4">#REF!</definedName>
    <definedName name="_RAW250">#REF!</definedName>
    <definedName name="AAAAA">"椭圆 3"</definedName>
    <definedName name="AB16744B" localSheetId="3">#REF!</definedName>
    <definedName name="AB16744B" localSheetId="1">#REF!</definedName>
    <definedName name="AB16744B" localSheetId="5">#REF!</definedName>
    <definedName name="AB16744B" localSheetId="2">#REF!</definedName>
    <definedName name="AB16744B" localSheetId="0">#REF!</definedName>
    <definedName name="AB16744B" localSheetId="4">#REF!</definedName>
    <definedName name="AB16744B">#REF!</definedName>
    <definedName name="BOM" localSheetId="3">#REF!</definedName>
    <definedName name="BOM" localSheetId="1">#REF!</definedName>
    <definedName name="BOM" localSheetId="5">#REF!</definedName>
    <definedName name="BOM" localSheetId="2">#REF!</definedName>
    <definedName name="BOM" localSheetId="0">#REF!</definedName>
    <definedName name="BOM" localSheetId="4">#REF!</definedName>
    <definedName name="BOM">#REF!</definedName>
    <definedName name="DDDD">[1]品号库!$A$2:$C$9845</definedName>
    <definedName name="_xlnm.Print_Area" localSheetId="3">'記入例）人件費単価算出表'!$A$1:$S$32</definedName>
    <definedName name="_xlnm.Print_Area" localSheetId="1">'記入例）積算表（人件費）'!$B$2:$R$28</definedName>
    <definedName name="_xlnm.Print_Area" localSheetId="5">'記入例）積算表（旅費）'!$A$1:$R$13</definedName>
    <definedName name="_xlnm.Print_Area" localSheetId="2">人件費単価算出表!$A$1:$S$32</definedName>
    <definedName name="_xlnm.Print_Area" localSheetId="0">'積算表（人件費）'!$B$2:$R$28</definedName>
    <definedName name="_xlnm.Print_Area" localSheetId="4">'積算表（旅費）'!$A$1:$R$30</definedName>
    <definedName name="q">[2]Ｑ仕掛明細ﾃﾞｰﾀ抽出!$A$1:$O$693</definedName>
    <definedName name="Ｑ仕掛明細ﾃﾞｰﾀ抽出" localSheetId="3">#REF!</definedName>
    <definedName name="Ｑ仕掛明細ﾃﾞｰﾀ抽出" localSheetId="1">#REF!</definedName>
    <definedName name="Ｑ仕掛明細ﾃﾞｰﾀ抽出" localSheetId="5">#REF!</definedName>
    <definedName name="Ｑ仕掛明細ﾃﾞｰﾀ抽出" localSheetId="2">#REF!</definedName>
    <definedName name="Ｑ仕掛明細ﾃﾞｰﾀ抽出" localSheetId="0">#REF!</definedName>
    <definedName name="Ｑ仕掛明細ﾃﾞｰﾀ抽出" localSheetId="4">#REF!</definedName>
    <definedName name="Ｑ仕掛明細ﾃﾞｰﾀ抽出">#REF!</definedName>
    <definedName name="ｓｄｓｄ" localSheetId="3">#REF!</definedName>
    <definedName name="ｓｄｓｄ" localSheetId="1">#REF!</definedName>
    <definedName name="ｓｄｓｄ" localSheetId="5">#REF!</definedName>
    <definedName name="ｓｄｓｄ" localSheetId="2">#REF!</definedName>
    <definedName name="ｓｄｓｄ" localSheetId="0">#REF!</definedName>
    <definedName name="ｓｄｓｄ" localSheetId="4">#REF!</definedName>
    <definedName name="ｓｄｓｄ">#REF!</definedName>
    <definedName name="クエリ1" localSheetId="3">#REF!</definedName>
    <definedName name="クエリ1" localSheetId="1">#REF!</definedName>
    <definedName name="クエリ1" localSheetId="5">#REF!</definedName>
    <definedName name="クエリ1" localSheetId="2">#REF!</definedName>
    <definedName name="クエリ1" localSheetId="0">#REF!</definedName>
    <definedName name="クエリ1" localSheetId="4">#REF!</definedName>
    <definedName name="クエリ1">#REF!</definedName>
    <definedName name="机型标准工时" localSheetId="3">#REF!</definedName>
    <definedName name="机型标准工时" localSheetId="1">#REF!</definedName>
    <definedName name="机型标准工时" localSheetId="5">#REF!</definedName>
    <definedName name="机型标准工时" localSheetId="2">#REF!</definedName>
    <definedName name="机型标准工时" localSheetId="0">#REF!</definedName>
    <definedName name="机型标准工时" localSheetId="4">#REF!</definedName>
    <definedName name="机型标准工时">#REF!</definedName>
    <definedName name="協定価格" localSheetId="3">#REF!</definedName>
    <definedName name="協定価格" localSheetId="1">#REF!</definedName>
    <definedName name="協定価格" localSheetId="5">#REF!</definedName>
    <definedName name="協定価格" localSheetId="2">#REF!</definedName>
    <definedName name="協定価格" localSheetId="0">#REF!</definedName>
    <definedName name="協定価格" localSheetId="4">#REF!</definedName>
    <definedName name="協定価格">#REF!</definedName>
    <definedName name="工事進捗実績報告" localSheetId="3">#REF!</definedName>
    <definedName name="工事進捗実績報告" localSheetId="1">#REF!</definedName>
    <definedName name="工事進捗実績報告" localSheetId="5">#REF!</definedName>
    <definedName name="工事進捗実績報告" localSheetId="2">#REF!</definedName>
    <definedName name="工事進捗実績報告" localSheetId="0">#REF!</definedName>
    <definedName name="工事進捗実績報告" localSheetId="4">#REF!</definedName>
    <definedName name="工事進捗実績報告">#REF!</definedName>
    <definedName name="指示書_ページ１" localSheetId="3">#REF!</definedName>
    <definedName name="指示書_ページ１" localSheetId="1">#REF!</definedName>
    <definedName name="指示書_ページ１" localSheetId="5">#REF!</definedName>
    <definedName name="指示書_ページ１" localSheetId="2">#REF!</definedName>
    <definedName name="指示書_ページ１" localSheetId="0">#REF!</definedName>
    <definedName name="指示書_ページ１" localSheetId="4">#REF!</definedName>
    <definedName name="指示書_ページ１">#REF!</definedName>
    <definedName name="指示書_ページ２">[3]プルダウンリスト!$G$17:$G$20</definedName>
    <definedName name="指示書_ページ３" localSheetId="3">#REF!</definedName>
    <definedName name="指示書_ページ３" localSheetId="1">#REF!</definedName>
    <definedName name="指示書_ページ３" localSheetId="5">#REF!</definedName>
    <definedName name="指示書_ページ３" localSheetId="2">#REF!</definedName>
    <definedName name="指示書_ページ３" localSheetId="0">#REF!</definedName>
    <definedName name="指示書_ページ３" localSheetId="4">#REF!</definedName>
    <definedName name="指示書_ページ３">#REF!</definedName>
    <definedName name="指示書_係員">[3]プルダウンリスト!$D$17:$D$25</definedName>
    <definedName name="指示書_承認">[3]プルダウンリスト!$C$17:$C$24</definedName>
    <definedName name="指示書_変更番号１" localSheetId="3">#REF!</definedName>
    <definedName name="指示書_変更番号１" localSheetId="1">#REF!</definedName>
    <definedName name="指示書_変更番号１" localSheetId="5">#REF!</definedName>
    <definedName name="指示書_変更番号１" localSheetId="2">#REF!</definedName>
    <definedName name="指示書_変更番号１" localSheetId="0">#REF!</definedName>
    <definedName name="指示書_変更番号１" localSheetId="4">#REF!</definedName>
    <definedName name="指示書_変更番号１">#REF!</definedName>
    <definedName name="指示書_変更番号１０" localSheetId="3">#REF!</definedName>
    <definedName name="指示書_変更番号１０" localSheetId="1">#REF!</definedName>
    <definedName name="指示書_変更番号１０" localSheetId="5">#REF!</definedName>
    <definedName name="指示書_変更番号１０" localSheetId="2">#REF!</definedName>
    <definedName name="指示書_変更番号１０" localSheetId="0">#REF!</definedName>
    <definedName name="指示書_変更番号１０" localSheetId="4">#REF!</definedName>
    <definedName name="指示書_変更番号１０">#REF!</definedName>
    <definedName name="指示書_変更番号２" localSheetId="3">#REF!</definedName>
    <definedName name="指示書_変更番号２" localSheetId="1">#REF!</definedName>
    <definedName name="指示書_変更番号２" localSheetId="5">#REF!</definedName>
    <definedName name="指示書_変更番号２" localSheetId="2">#REF!</definedName>
    <definedName name="指示書_変更番号２" localSheetId="0">#REF!</definedName>
    <definedName name="指示書_変更番号２" localSheetId="4">#REF!</definedName>
    <definedName name="指示書_変更番号２">#REF!</definedName>
    <definedName name="指示書_変更番号３" localSheetId="3">#REF!</definedName>
    <definedName name="指示書_変更番号３" localSheetId="1">#REF!</definedName>
    <definedName name="指示書_変更番号３" localSheetId="5">#REF!</definedName>
    <definedName name="指示書_変更番号３" localSheetId="2">#REF!</definedName>
    <definedName name="指示書_変更番号３" localSheetId="0">#REF!</definedName>
    <definedName name="指示書_変更番号３" localSheetId="4">#REF!</definedName>
    <definedName name="指示書_変更番号３">#REF!</definedName>
    <definedName name="指示書_変更番号４" localSheetId="3">#REF!</definedName>
    <definedName name="指示書_変更番号４" localSheetId="1">#REF!</definedName>
    <definedName name="指示書_変更番号４" localSheetId="5">#REF!</definedName>
    <definedName name="指示書_変更番号４" localSheetId="2">#REF!</definedName>
    <definedName name="指示書_変更番号４" localSheetId="0">#REF!</definedName>
    <definedName name="指示書_変更番号４" localSheetId="4">#REF!</definedName>
    <definedName name="指示書_変更番号４">#REF!</definedName>
    <definedName name="指示書_変更番号５" localSheetId="3">#REF!</definedName>
    <definedName name="指示書_変更番号５" localSheetId="1">#REF!</definedName>
    <definedName name="指示書_変更番号５" localSheetId="5">#REF!</definedName>
    <definedName name="指示書_変更番号５" localSheetId="2">#REF!</definedName>
    <definedName name="指示書_変更番号５" localSheetId="0">#REF!</definedName>
    <definedName name="指示書_変更番号５" localSheetId="4">#REF!</definedName>
    <definedName name="指示書_変更番号５">#REF!</definedName>
    <definedName name="指示書_変更番号６" localSheetId="3">#REF!</definedName>
    <definedName name="指示書_変更番号６" localSheetId="1">#REF!</definedName>
    <definedName name="指示書_変更番号６" localSheetId="5">#REF!</definedName>
    <definedName name="指示書_変更番号６" localSheetId="2">#REF!</definedName>
    <definedName name="指示書_変更番号６" localSheetId="0">#REF!</definedName>
    <definedName name="指示書_変更番号６" localSheetId="4">#REF!</definedName>
    <definedName name="指示書_変更番号６">#REF!</definedName>
    <definedName name="指示書_変更番号７" localSheetId="3">#REF!</definedName>
    <definedName name="指示書_変更番号７" localSheetId="1">#REF!</definedName>
    <definedName name="指示書_変更番号７" localSheetId="5">#REF!</definedName>
    <definedName name="指示書_変更番号７" localSheetId="2">#REF!</definedName>
    <definedName name="指示書_変更番号７" localSheetId="0">#REF!</definedName>
    <definedName name="指示書_変更番号７" localSheetId="4">#REF!</definedName>
    <definedName name="指示書_変更番号７">#REF!</definedName>
    <definedName name="指示書_変更番号８" localSheetId="3">#REF!</definedName>
    <definedName name="指示書_変更番号８" localSheetId="1">#REF!</definedName>
    <definedName name="指示書_変更番号８" localSheetId="5">#REF!</definedName>
    <definedName name="指示書_変更番号８" localSheetId="2">#REF!</definedName>
    <definedName name="指示書_変更番号８" localSheetId="0">#REF!</definedName>
    <definedName name="指示書_変更番号８" localSheetId="4">#REF!</definedName>
    <definedName name="指示書_変更番号８">#REF!</definedName>
    <definedName name="指示書_変更番号９" localSheetId="3">#REF!</definedName>
    <definedName name="指示書_変更番号９" localSheetId="1">#REF!</definedName>
    <definedName name="指示書_変更番号９" localSheetId="5">#REF!</definedName>
    <definedName name="指示書_変更番号９" localSheetId="2">#REF!</definedName>
    <definedName name="指示書_変更番号９" localSheetId="0">#REF!</definedName>
    <definedName name="指示書_変更番号９" localSheetId="4">#REF!</definedName>
    <definedName name="指示書_変更番号９">#REF!</definedName>
    <definedName name="時間入力セル" localSheetId="3">[4]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1">[4]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5">[5]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2">[4]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0">[4]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4">[5]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3">#REF!</definedName>
    <definedName name="章" localSheetId="1">#REF!</definedName>
    <definedName name="章" localSheetId="5">#REF!</definedName>
    <definedName name="章" localSheetId="2">#REF!</definedName>
    <definedName name="章" localSheetId="0">#REF!</definedName>
    <definedName name="章" localSheetId="4">#REF!</definedName>
    <definedName name="章">#REF!</definedName>
    <definedName name="神戸単重表">'[6]神戸製鋼(単重)'!$A$3:$I$51</definedName>
    <definedName name="製作範囲リスト">[7]プルダウンリスト!$G$17:$G$20</definedName>
    <definedName name="製番カード_課長" localSheetId="3">#REF!</definedName>
    <definedName name="製番カード_課長" localSheetId="1">#REF!</definedName>
    <definedName name="製番カード_課長" localSheetId="5">#REF!</definedName>
    <definedName name="製番カード_課長" localSheetId="2">#REF!</definedName>
    <definedName name="製番カード_課長" localSheetId="0">#REF!</definedName>
    <definedName name="製番カード_課長" localSheetId="4">#REF!</definedName>
    <definedName name="製番カード_課長">#REF!</definedName>
    <definedName name="製番カード_係員" localSheetId="3">#REF!</definedName>
    <definedName name="製番カード_係員" localSheetId="1">#REF!</definedName>
    <definedName name="製番カード_係員" localSheetId="5">#REF!</definedName>
    <definedName name="製番カード_係員" localSheetId="2">#REF!</definedName>
    <definedName name="製番カード_係員" localSheetId="0">#REF!</definedName>
    <definedName name="製番カード_係員" localSheetId="4">#REF!</definedName>
    <definedName name="製番カード_係員">#REF!</definedName>
    <definedName name="製番カード_審査" localSheetId="3">#REF!</definedName>
    <definedName name="製番カード_審査" localSheetId="1">#REF!</definedName>
    <definedName name="製番カード_審査" localSheetId="5">#REF!</definedName>
    <definedName name="製番カード_審査" localSheetId="2">#REF!</definedName>
    <definedName name="製番カード_審査" localSheetId="0">#REF!</definedName>
    <definedName name="製番カード_審査" localSheetId="4">#REF!</definedName>
    <definedName name="製番カード_審査">#REF!</definedName>
    <definedName name="製番カード_担当" localSheetId="3">#REF!</definedName>
    <definedName name="製番カード_担当" localSheetId="1">#REF!</definedName>
    <definedName name="製番カード_担当" localSheetId="5">#REF!</definedName>
    <definedName name="製番カード_担当" localSheetId="2">#REF!</definedName>
    <definedName name="製番カード_担当" localSheetId="0">#REF!</definedName>
    <definedName name="製番カード_担当" localSheetId="4">#REF!</definedName>
    <definedName name="製番カード_担当">#REF!</definedName>
    <definedName name="製番カード_入件" localSheetId="3">#REF!</definedName>
    <definedName name="製番カード_入件" localSheetId="1">#REF!</definedName>
    <definedName name="製番カード_入件" localSheetId="5">#REF!</definedName>
    <definedName name="製番カード_入件" localSheetId="2">#REF!</definedName>
    <definedName name="製番カード_入件" localSheetId="0">#REF!</definedName>
    <definedName name="製番カード_入件" localSheetId="4">#REF!</definedName>
    <definedName name="製番カード_入件">#REF!</definedName>
    <definedName name="製番カード_部長" localSheetId="3">#REF!</definedName>
    <definedName name="製番カード_部長" localSheetId="1">#REF!</definedName>
    <definedName name="製番カード_部長" localSheetId="5">#REF!</definedName>
    <definedName name="製番カード_部長" localSheetId="2">#REF!</definedName>
    <definedName name="製番カード_部長" localSheetId="0">#REF!</definedName>
    <definedName name="製番カード_部長" localSheetId="4">#REF!</definedName>
    <definedName name="製番カード_部長">#REF!</definedName>
    <definedName name="製番指定明細・ダウン用" localSheetId="3">#REF!</definedName>
    <definedName name="製番指定明細・ダウン用" localSheetId="1">#REF!</definedName>
    <definedName name="製番指定明細・ダウン用" localSheetId="5">#REF!</definedName>
    <definedName name="製番指定明細・ダウン用" localSheetId="2">#REF!</definedName>
    <definedName name="製番指定明細・ダウン用" localSheetId="0">#REF!</definedName>
    <definedName name="製番指定明細・ダウン用" localSheetId="4">#REF!</definedName>
    <definedName name="製番指定明細・ダウン用">#REF!</definedName>
    <definedName name="単重表">[8]受注管理表２!$A$3:$I$83</definedName>
    <definedName name="番号" localSheetId="3">#REF!</definedName>
    <definedName name="番号" localSheetId="1">#REF!</definedName>
    <definedName name="番号" localSheetId="5">#REF!</definedName>
    <definedName name="番号" localSheetId="2">#REF!</definedName>
    <definedName name="番号" localSheetId="0">#REF!</definedName>
    <definedName name="番号" localSheetId="4">#REF!</definedName>
    <definedName name="番号">#REF!</definedName>
    <definedName name="部品表">[9]进口!$A$4:$J$324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6" i="16" l="1"/>
  <c r="R26" i="16" s="1"/>
  <c r="P25" i="16"/>
  <c r="R25" i="16" s="1"/>
  <c r="P24" i="16"/>
  <c r="R24" i="16" s="1"/>
  <c r="R17" i="16"/>
  <c r="P17" i="16"/>
  <c r="P16" i="16"/>
  <c r="R16" i="16" s="1"/>
  <c r="P15" i="16"/>
  <c r="R15" i="16" s="1"/>
  <c r="P8" i="16"/>
  <c r="R8" i="16" s="1"/>
  <c r="P7" i="16"/>
  <c r="R7" i="16" s="1"/>
  <c r="P6" i="16"/>
  <c r="R6" i="16" s="1"/>
  <c r="N27" i="15"/>
  <c r="H27" i="15" s="1"/>
  <c r="N26" i="15"/>
  <c r="H26" i="15" s="1"/>
  <c r="N25" i="15"/>
  <c r="H25" i="15" s="1"/>
  <c r="N24" i="15"/>
  <c r="H24" i="15" s="1"/>
  <c r="N18" i="15"/>
  <c r="H18" i="15" s="1"/>
  <c r="N17" i="15"/>
  <c r="H17" i="15" s="1"/>
  <c r="N16" i="15"/>
  <c r="H16" i="15" s="1"/>
  <c r="N15" i="15"/>
  <c r="H15" i="15" s="1"/>
  <c r="R9" i="16" l="1"/>
  <c r="R27" i="16"/>
  <c r="R18" i="16"/>
  <c r="H19" i="15"/>
  <c r="H28" i="15"/>
  <c r="P26" i="10"/>
  <c r="R26" i="10" s="1"/>
  <c r="P25" i="10"/>
  <c r="R25" i="10" s="1"/>
  <c r="P24" i="10"/>
  <c r="R24" i="10" s="1"/>
  <c r="P17" i="10"/>
  <c r="R17" i="10" s="1"/>
  <c r="P16" i="10"/>
  <c r="R16" i="10" s="1"/>
  <c r="P15" i="10"/>
  <c r="R15" i="10" s="1"/>
  <c r="R27" i="10" l="1"/>
  <c r="R18" i="10"/>
  <c r="D27" i="13"/>
  <c r="D27" i="12"/>
  <c r="N9" i="15" l="1"/>
  <c r="H9" i="15" s="1"/>
  <c r="N8" i="15"/>
  <c r="H8" i="15" s="1"/>
  <c r="N7" i="15"/>
  <c r="H7" i="15" s="1"/>
  <c r="N6" i="15"/>
  <c r="H6" i="15" s="1"/>
  <c r="N9" i="14"/>
  <c r="H9" i="14" s="1"/>
  <c r="N8" i="14"/>
  <c r="H8" i="14"/>
  <c r="N7" i="14"/>
  <c r="H7" i="14" s="1"/>
  <c r="N6" i="14"/>
  <c r="H6" i="14" s="1"/>
  <c r="L24" i="13"/>
  <c r="H24" i="13"/>
  <c r="G24" i="13"/>
  <c r="F24" i="13"/>
  <c r="E24" i="13"/>
  <c r="D24" i="13"/>
  <c r="J28" i="13" s="1"/>
  <c r="AH23" i="13"/>
  <c r="AF23" i="13"/>
  <c r="M23" i="13" s="1"/>
  <c r="AD23" i="13"/>
  <c r="K23" i="13" s="1"/>
  <c r="Z23" i="13"/>
  <c r="X23" i="13"/>
  <c r="N23" i="13"/>
  <c r="J23" i="13"/>
  <c r="I23" i="13"/>
  <c r="AJ23" i="13" s="1"/>
  <c r="O23" i="13" s="1"/>
  <c r="AH22" i="13"/>
  <c r="AF22" i="13"/>
  <c r="M22" i="13" s="1"/>
  <c r="AD22" i="13"/>
  <c r="Z22" i="13"/>
  <c r="N22" i="13" s="1"/>
  <c r="X22" i="13"/>
  <c r="J22" i="13" s="1"/>
  <c r="K22" i="13"/>
  <c r="I22" i="13"/>
  <c r="AL22" i="13" s="1"/>
  <c r="P22" i="13" s="1"/>
  <c r="AH21" i="13"/>
  <c r="AF21" i="13"/>
  <c r="M21" i="13" s="1"/>
  <c r="AD21" i="13"/>
  <c r="K21" i="13" s="1"/>
  <c r="Z21" i="13"/>
  <c r="N21" i="13" s="1"/>
  <c r="X21" i="13"/>
  <c r="J21" i="13" s="1"/>
  <c r="I21" i="13"/>
  <c r="AJ21" i="13" s="1"/>
  <c r="O21" i="13" s="1"/>
  <c r="AH20" i="13"/>
  <c r="AF20" i="13"/>
  <c r="M20" i="13" s="1"/>
  <c r="AD20" i="13"/>
  <c r="K20" i="13" s="1"/>
  <c r="Z20" i="13"/>
  <c r="N20" i="13" s="1"/>
  <c r="X20" i="13"/>
  <c r="J20" i="13" s="1"/>
  <c r="I20" i="13"/>
  <c r="AL20" i="13" s="1"/>
  <c r="P20" i="13" s="1"/>
  <c r="AH19" i="13"/>
  <c r="AF19" i="13"/>
  <c r="M19" i="13" s="1"/>
  <c r="AD19" i="13"/>
  <c r="K19" i="13" s="1"/>
  <c r="Z19" i="13"/>
  <c r="N19" i="13" s="1"/>
  <c r="X19" i="13"/>
  <c r="J19" i="13" s="1"/>
  <c r="I19" i="13"/>
  <c r="AJ19" i="13" s="1"/>
  <c r="O19" i="13" s="1"/>
  <c r="AN18" i="13"/>
  <c r="AH18" i="13"/>
  <c r="AF18" i="13"/>
  <c r="AD18" i="13"/>
  <c r="K18" i="13" s="1"/>
  <c r="Z18" i="13"/>
  <c r="N18" i="13" s="1"/>
  <c r="X18" i="13"/>
  <c r="J18" i="13" s="1"/>
  <c r="Q18" i="13"/>
  <c r="M18" i="13"/>
  <c r="I18" i="13"/>
  <c r="AL18" i="13" s="1"/>
  <c r="P18" i="13" s="1"/>
  <c r="AH17" i="13"/>
  <c r="AF17" i="13"/>
  <c r="M17" i="13" s="1"/>
  <c r="AD17" i="13"/>
  <c r="K17" i="13" s="1"/>
  <c r="Z17" i="13"/>
  <c r="X17" i="13"/>
  <c r="J17" i="13" s="1"/>
  <c r="N17" i="13"/>
  <c r="I17" i="13"/>
  <c r="AJ17" i="13" s="1"/>
  <c r="O17" i="13" s="1"/>
  <c r="AN16" i="13"/>
  <c r="Q16" i="13" s="1"/>
  <c r="AJ16" i="13"/>
  <c r="O16" i="13" s="1"/>
  <c r="AH16" i="13"/>
  <c r="AF16" i="13"/>
  <c r="AD16" i="13"/>
  <c r="Z16" i="13"/>
  <c r="N16" i="13" s="1"/>
  <c r="X16" i="13"/>
  <c r="J16" i="13" s="1"/>
  <c r="M16" i="13"/>
  <c r="K16" i="13"/>
  <c r="I16" i="13"/>
  <c r="AL16" i="13" s="1"/>
  <c r="P16" i="13" s="1"/>
  <c r="AH15" i="13"/>
  <c r="AF15" i="13"/>
  <c r="M15" i="13" s="1"/>
  <c r="AD15" i="13"/>
  <c r="K15" i="13" s="1"/>
  <c r="Z15" i="13"/>
  <c r="X15" i="13"/>
  <c r="N15" i="13"/>
  <c r="J15" i="13"/>
  <c r="I15" i="13"/>
  <c r="AJ15" i="13" s="1"/>
  <c r="O15" i="13" s="1"/>
  <c r="AH14" i="13"/>
  <c r="AF14" i="13"/>
  <c r="M14" i="13" s="1"/>
  <c r="AD14" i="13"/>
  <c r="Z14" i="13"/>
  <c r="N14" i="13" s="1"/>
  <c r="X14" i="13"/>
  <c r="J14" i="13" s="1"/>
  <c r="K14" i="13"/>
  <c r="I14" i="13"/>
  <c r="AL14" i="13" s="1"/>
  <c r="P14" i="13" s="1"/>
  <c r="AH13" i="13"/>
  <c r="AF13" i="13"/>
  <c r="M13" i="13" s="1"/>
  <c r="AD13" i="13"/>
  <c r="K13" i="13" s="1"/>
  <c r="Z13" i="13"/>
  <c r="N13" i="13" s="1"/>
  <c r="X13" i="13"/>
  <c r="J13" i="13"/>
  <c r="I13" i="13"/>
  <c r="AJ13" i="13" s="1"/>
  <c r="O13" i="13" s="1"/>
  <c r="AH12" i="13"/>
  <c r="AF12" i="13"/>
  <c r="M12" i="13" s="1"/>
  <c r="AD12" i="13"/>
  <c r="K12" i="13" s="1"/>
  <c r="Z12" i="13"/>
  <c r="N12" i="13" s="1"/>
  <c r="X12" i="13"/>
  <c r="J12" i="13" s="1"/>
  <c r="I12" i="13"/>
  <c r="AL12" i="13" s="1"/>
  <c r="P12" i="13" s="1"/>
  <c r="AH11" i="13"/>
  <c r="AF11" i="13"/>
  <c r="M11" i="13" s="1"/>
  <c r="AD11" i="13"/>
  <c r="K11" i="13" s="1"/>
  <c r="Z11" i="13"/>
  <c r="N11" i="13" s="1"/>
  <c r="X11" i="13"/>
  <c r="J11" i="13" s="1"/>
  <c r="I11" i="13"/>
  <c r="AJ11" i="13" s="1"/>
  <c r="O11" i="13" s="1"/>
  <c r="AN10" i="13"/>
  <c r="AH10" i="13"/>
  <c r="AF10" i="13"/>
  <c r="AD10" i="13"/>
  <c r="K10" i="13" s="1"/>
  <c r="Z10" i="13"/>
  <c r="N10" i="13" s="1"/>
  <c r="X10" i="13"/>
  <c r="J10" i="13" s="1"/>
  <c r="Q10" i="13"/>
  <c r="M10" i="13"/>
  <c r="I10" i="13"/>
  <c r="L24" i="12"/>
  <c r="H24" i="12"/>
  <c r="G24" i="12"/>
  <c r="F24" i="12"/>
  <c r="E24" i="12"/>
  <c r="D24" i="12"/>
  <c r="J28" i="12" s="1"/>
  <c r="AH23" i="12"/>
  <c r="AF23" i="12"/>
  <c r="AD23" i="12"/>
  <c r="Z23" i="12"/>
  <c r="X23" i="12"/>
  <c r="I23" i="12"/>
  <c r="AJ23" i="12" s="1"/>
  <c r="O23" i="12" s="1"/>
  <c r="AH22" i="12"/>
  <c r="AF22" i="12"/>
  <c r="AD22" i="12"/>
  <c r="Z22" i="12"/>
  <c r="X22" i="12"/>
  <c r="I22" i="12"/>
  <c r="AN22" i="12" s="1"/>
  <c r="Q22" i="12" s="1"/>
  <c r="AH21" i="12"/>
  <c r="AF21" i="12"/>
  <c r="AD21" i="12"/>
  <c r="Z21" i="12"/>
  <c r="X21" i="12"/>
  <c r="I21" i="12"/>
  <c r="AJ21" i="12" s="1"/>
  <c r="O21" i="12" s="1"/>
  <c r="AH20" i="12"/>
  <c r="AF20" i="12"/>
  <c r="AD20" i="12"/>
  <c r="Z20" i="12"/>
  <c r="X20" i="12"/>
  <c r="I20" i="12"/>
  <c r="AN20" i="12" s="1"/>
  <c r="Q20" i="12" s="1"/>
  <c r="AH19" i="12"/>
  <c r="AF19" i="12"/>
  <c r="AD19" i="12"/>
  <c r="Z19" i="12"/>
  <c r="X19" i="12"/>
  <c r="I19" i="12"/>
  <c r="AJ19" i="12" s="1"/>
  <c r="O19" i="12" s="1"/>
  <c r="AH18" i="12"/>
  <c r="AF18" i="12"/>
  <c r="AD18" i="12"/>
  <c r="Z18" i="12"/>
  <c r="X18" i="12"/>
  <c r="I18" i="12"/>
  <c r="AN18" i="12" s="1"/>
  <c r="Q18" i="12" s="1"/>
  <c r="AH17" i="12"/>
  <c r="AF17" i="12"/>
  <c r="AD17" i="12"/>
  <c r="Z17" i="12"/>
  <c r="X17" i="12"/>
  <c r="I17" i="12"/>
  <c r="AJ17" i="12" s="1"/>
  <c r="O17" i="12" s="1"/>
  <c r="AH16" i="12"/>
  <c r="AF16" i="12"/>
  <c r="AD16" i="12"/>
  <c r="Z16" i="12"/>
  <c r="X16" i="12"/>
  <c r="I16" i="12"/>
  <c r="AN16" i="12" s="1"/>
  <c r="Q16" i="12" s="1"/>
  <c r="AH15" i="12"/>
  <c r="AF15" i="12"/>
  <c r="AD15" i="12"/>
  <c r="Z15" i="12"/>
  <c r="X15" i="12"/>
  <c r="I15" i="12"/>
  <c r="AJ15" i="12" s="1"/>
  <c r="O15" i="12" s="1"/>
  <c r="AH14" i="12"/>
  <c r="AF14" i="12"/>
  <c r="AD14" i="12"/>
  <c r="Z14" i="12"/>
  <c r="X14" i="12"/>
  <c r="I14" i="12"/>
  <c r="AN14" i="12" s="1"/>
  <c r="Q14" i="12" s="1"/>
  <c r="AH13" i="12"/>
  <c r="AF13" i="12"/>
  <c r="AD13" i="12"/>
  <c r="Z13" i="12"/>
  <c r="X13" i="12"/>
  <c r="I13" i="12"/>
  <c r="AJ13" i="12" s="1"/>
  <c r="O13" i="12" s="1"/>
  <c r="AH12" i="12"/>
  <c r="AF12" i="12"/>
  <c r="AD12" i="12"/>
  <c r="Z12" i="12"/>
  <c r="X12" i="12"/>
  <c r="I12" i="12"/>
  <c r="AN12" i="12" s="1"/>
  <c r="Q12" i="12" s="1"/>
  <c r="AH11" i="12"/>
  <c r="AF11" i="12"/>
  <c r="AD11" i="12"/>
  <c r="Z11" i="12"/>
  <c r="X11" i="12"/>
  <c r="I11" i="12"/>
  <c r="AJ11" i="12" s="1"/>
  <c r="O11" i="12" s="1"/>
  <c r="AH10" i="12"/>
  <c r="AF10" i="12"/>
  <c r="M24" i="12" s="1"/>
  <c r="AD10" i="12"/>
  <c r="Z10" i="12"/>
  <c r="X10" i="12"/>
  <c r="N24" i="12"/>
  <c r="K24" i="12"/>
  <c r="I10" i="12"/>
  <c r="I24" i="12" s="1"/>
  <c r="P8" i="10"/>
  <c r="R8" i="10" s="1"/>
  <c r="P7" i="10"/>
  <c r="R7" i="10" s="1"/>
  <c r="P6" i="10"/>
  <c r="R6" i="10" s="1"/>
  <c r="AJ14" i="13" l="1"/>
  <c r="O14" i="13" s="1"/>
  <c r="AJ22" i="13"/>
  <c r="O22" i="13" s="1"/>
  <c r="I24" i="13"/>
  <c r="AJ12" i="13"/>
  <c r="O12" i="13" s="1"/>
  <c r="AN14" i="13"/>
  <c r="Q14" i="13" s="1"/>
  <c r="AJ20" i="13"/>
  <c r="O20" i="13" s="1"/>
  <c r="AN22" i="13"/>
  <c r="Q22" i="13" s="1"/>
  <c r="AJ10" i="13"/>
  <c r="O10" i="13" s="1"/>
  <c r="AN12" i="13"/>
  <c r="Q12" i="13" s="1"/>
  <c r="AJ18" i="13"/>
  <c r="O18" i="13" s="1"/>
  <c r="AN20" i="13"/>
  <c r="Q20" i="13" s="1"/>
  <c r="H10" i="15"/>
  <c r="H10" i="14"/>
  <c r="J31" i="13"/>
  <c r="J24" i="13"/>
  <c r="R18" i="13"/>
  <c r="S18" i="13" s="1"/>
  <c r="K24" i="13"/>
  <c r="N24" i="13"/>
  <c r="O24" i="13"/>
  <c r="R16" i="13"/>
  <c r="S16" i="13" s="1"/>
  <c r="M24" i="13"/>
  <c r="R14" i="13"/>
  <c r="S14" i="13" s="1"/>
  <c r="R22" i="13"/>
  <c r="S22" i="13" s="1"/>
  <c r="R12" i="13"/>
  <c r="S12" i="13" s="1"/>
  <c r="R20" i="13"/>
  <c r="S20" i="13" s="1"/>
  <c r="AL11" i="13"/>
  <c r="P11" i="13" s="1"/>
  <c r="AL13" i="13"/>
  <c r="P13" i="13" s="1"/>
  <c r="AL15" i="13"/>
  <c r="P15" i="13" s="1"/>
  <c r="AL17" i="13"/>
  <c r="P17" i="13" s="1"/>
  <c r="R17" i="13" s="1"/>
  <c r="S17" i="13" s="1"/>
  <c r="AN23" i="13"/>
  <c r="Q23" i="13" s="1"/>
  <c r="AL10" i="13"/>
  <c r="P10" i="13" s="1"/>
  <c r="AL19" i="13"/>
  <c r="P19" i="13" s="1"/>
  <c r="AL21" i="13"/>
  <c r="P21" i="13" s="1"/>
  <c r="AL23" i="13"/>
  <c r="P23" i="13" s="1"/>
  <c r="R23" i="13" s="1"/>
  <c r="S23" i="13" s="1"/>
  <c r="AN11" i="13"/>
  <c r="Q11" i="13" s="1"/>
  <c r="AN13" i="13"/>
  <c r="Q13" i="13" s="1"/>
  <c r="AN15" i="13"/>
  <c r="Q15" i="13" s="1"/>
  <c r="R15" i="13" s="1"/>
  <c r="S15" i="13" s="1"/>
  <c r="AN17" i="13"/>
  <c r="Q17" i="13" s="1"/>
  <c r="AN19" i="13"/>
  <c r="Q19" i="13" s="1"/>
  <c r="AN21" i="13"/>
  <c r="Q21" i="13" s="1"/>
  <c r="J24" i="12"/>
  <c r="J31" i="12"/>
  <c r="AL13" i="12"/>
  <c r="P13" i="12" s="1"/>
  <c r="AL15" i="12"/>
  <c r="P15" i="12" s="1"/>
  <c r="AL17" i="12"/>
  <c r="P17" i="12" s="1"/>
  <c r="AL19" i="12"/>
  <c r="P19" i="12" s="1"/>
  <c r="AL21" i="12"/>
  <c r="P21" i="12" s="1"/>
  <c r="AL23" i="12"/>
  <c r="P23" i="12" s="1"/>
  <c r="AJ10" i="12"/>
  <c r="O10" i="12" s="1"/>
  <c r="AN11" i="12"/>
  <c r="Q11" i="12" s="1"/>
  <c r="AJ12" i="12"/>
  <c r="O12" i="12" s="1"/>
  <c r="AN13" i="12"/>
  <c r="Q13" i="12" s="1"/>
  <c r="AJ14" i="12"/>
  <c r="O14" i="12" s="1"/>
  <c r="AN15" i="12"/>
  <c r="Q15" i="12" s="1"/>
  <c r="AJ16" i="12"/>
  <c r="O16" i="12" s="1"/>
  <c r="AN17" i="12"/>
  <c r="Q17" i="12" s="1"/>
  <c r="AJ18" i="12"/>
  <c r="O18" i="12" s="1"/>
  <c r="AN19" i="12"/>
  <c r="Q19" i="12" s="1"/>
  <c r="AJ20" i="12"/>
  <c r="O20" i="12" s="1"/>
  <c r="AN21" i="12"/>
  <c r="Q21" i="12" s="1"/>
  <c r="AJ22" i="12"/>
  <c r="O22" i="12" s="1"/>
  <c r="AN23" i="12"/>
  <c r="Q23" i="12" s="1"/>
  <c r="AL11" i="12"/>
  <c r="P11" i="12" s="1"/>
  <c r="AL10" i="12"/>
  <c r="P10" i="12" s="1"/>
  <c r="AL12" i="12"/>
  <c r="P12" i="12" s="1"/>
  <c r="AL14" i="12"/>
  <c r="P14" i="12" s="1"/>
  <c r="AL16" i="12"/>
  <c r="P16" i="12" s="1"/>
  <c r="AL18" i="12"/>
  <c r="P18" i="12" s="1"/>
  <c r="AL20" i="12"/>
  <c r="P20" i="12" s="1"/>
  <c r="R20" i="12" s="1"/>
  <c r="S20" i="12" s="1"/>
  <c r="AL22" i="12"/>
  <c r="P22" i="12" s="1"/>
  <c r="AN10" i="12"/>
  <c r="Q10" i="12" s="1"/>
  <c r="R9" i="10"/>
  <c r="R11" i="12" l="1"/>
  <c r="S11" i="12" s="1"/>
  <c r="Q24" i="13"/>
  <c r="R13" i="13"/>
  <c r="S13" i="13" s="1"/>
  <c r="R11" i="13"/>
  <c r="S11" i="13" s="1"/>
  <c r="R22" i="12"/>
  <c r="S22" i="12" s="1"/>
  <c r="R21" i="13"/>
  <c r="S21" i="13" s="1"/>
  <c r="R19" i="13"/>
  <c r="S19" i="13" s="1"/>
  <c r="R16" i="12"/>
  <c r="S16" i="12" s="1"/>
  <c r="R12" i="12"/>
  <c r="S12" i="12" s="1"/>
  <c r="R18" i="12"/>
  <c r="S18" i="12" s="1"/>
  <c r="R14" i="12"/>
  <c r="S14" i="12" s="1"/>
  <c r="R17" i="12"/>
  <c r="S17" i="12" s="1"/>
  <c r="R23" i="12"/>
  <c r="S23" i="12" s="1"/>
  <c r="R15" i="12"/>
  <c r="S15" i="12" s="1"/>
  <c r="R21" i="12"/>
  <c r="S21" i="12" s="1"/>
  <c r="R13" i="12"/>
  <c r="S13" i="12" s="1"/>
  <c r="R19" i="12"/>
  <c r="S19" i="12" s="1"/>
  <c r="P24" i="13"/>
  <c r="R10" i="13"/>
  <c r="P24" i="12"/>
  <c r="O24" i="12"/>
  <c r="Q24" i="12"/>
  <c r="R10" i="12"/>
  <c r="S10" i="13" l="1"/>
  <c r="R24" i="13"/>
  <c r="S24" i="13" s="1"/>
  <c r="D26" i="13" s="1"/>
  <c r="D28" i="13" s="1"/>
  <c r="J30" i="13" s="1"/>
  <c r="R24" i="12"/>
  <c r="S24" i="12" s="1"/>
  <c r="D26" i="12" s="1"/>
  <c r="D28" i="12" s="1"/>
  <c r="J30" i="12" s="1"/>
  <c r="S1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9" authorId="0" shapeId="0" xr:uid="{B08B8BBE-8889-464A-9ABC-1C7C2BBC2846}">
      <text>
        <r>
          <rPr>
            <b/>
            <sz val="9"/>
            <color indexed="81"/>
            <rFont val="MS P ゴシック"/>
            <family val="3"/>
            <charset val="128"/>
          </rPr>
          <t>作成者:</t>
        </r>
        <r>
          <rPr>
            <sz val="9"/>
            <color indexed="81"/>
            <rFont val="MS P ゴシック"/>
            <family val="3"/>
            <charset val="128"/>
          </rPr>
          <t xml:space="preserve">
0.002%</t>
        </r>
      </text>
    </comment>
    <comment ref="AA17" authorId="0" shapeId="0" xr:uid="{CCCFD2AD-27D3-41D7-BB2F-8ECB26F9324D}">
      <text>
        <r>
          <rPr>
            <sz val="9"/>
            <color indexed="81"/>
            <rFont val="MS P ゴシック"/>
            <family val="3"/>
            <charset val="128"/>
          </rPr>
          <t>4月より昇給されているが1等級のみの変更のため7月からの変更は発生しない。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7" authorId="0" shapeId="0" xr:uid="{98B132A4-CE80-49F0-9A51-38E05C74BB14}">
      <text>
        <r>
          <rPr>
            <sz val="9"/>
            <color indexed="81"/>
            <rFont val="MS P ゴシック"/>
            <family val="3"/>
            <charset val="128"/>
          </rPr>
          <t>4月より昇給されているが1等級のみの変更のため7月からの変更は発生しない。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FFFE5C3D-F72F-4BD8-8B58-71521F691327}">
      <text>
        <r>
          <rPr>
            <sz val="9"/>
            <color indexed="81"/>
            <rFont val="ＭＳ Ｐゴシック"/>
            <family val="3"/>
            <charset val="128"/>
          </rPr>
          <t>項目は追加してください。</t>
        </r>
      </text>
    </comment>
    <comment ref="N13" authorId="0" shapeId="0" xr:uid="{1DC28125-7089-4F96-A72E-40212A12414A}">
      <text>
        <r>
          <rPr>
            <sz val="9"/>
            <color indexed="81"/>
            <rFont val="ＭＳ Ｐゴシック"/>
            <family val="3"/>
            <charset val="128"/>
          </rPr>
          <t>項目は追加してください。</t>
        </r>
      </text>
    </comment>
    <comment ref="N22" authorId="0" shapeId="0" xr:uid="{55C0F9C6-0B69-4872-A0AB-906F0DAB74D5}">
      <text>
        <r>
          <rPr>
            <sz val="9"/>
            <color indexed="81"/>
            <rFont val="ＭＳ Ｐゴシック"/>
            <family val="3"/>
            <charset val="128"/>
          </rPr>
          <t>項目は追加してください。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DBF34DCA-703A-45E6-ACD8-FD7C43227F58}">
      <text>
        <r>
          <rPr>
            <sz val="9"/>
            <color indexed="81"/>
            <rFont val="ＭＳ Ｐゴシック"/>
            <family val="3"/>
            <charset val="128"/>
          </rPr>
          <t>項目は追加してください。</t>
        </r>
      </text>
    </comment>
  </commentList>
</comments>
</file>

<file path=xl/sharedStrings.xml><?xml version="1.0" encoding="utf-8"?>
<sst xmlns="http://schemas.openxmlformats.org/spreadsheetml/2006/main" count="418" uniqueCount="151">
  <si>
    <t>氏名</t>
    <rPh sb="0" eb="2">
      <t>シメイ</t>
    </rPh>
    <phoneticPr fontId="6"/>
  </si>
  <si>
    <t>役割</t>
    <rPh sb="0" eb="2">
      <t>ヤクワリ</t>
    </rPh>
    <phoneticPr fontId="6"/>
  </si>
  <si>
    <t>4月</t>
  </si>
  <si>
    <t>5月</t>
  </si>
  <si>
    <t>7月</t>
  </si>
  <si>
    <t>8月</t>
  </si>
  <si>
    <t>9月</t>
  </si>
  <si>
    <t>10月</t>
  </si>
  <si>
    <t>11月</t>
  </si>
  <si>
    <t>12月</t>
  </si>
  <si>
    <t>2月</t>
  </si>
  <si>
    <t>3月</t>
  </si>
  <si>
    <t>時間合計</t>
    <rPh sb="0" eb="2">
      <t>ジカン</t>
    </rPh>
    <rPh sb="2" eb="4">
      <t>ゴウケイ</t>
    </rPh>
    <phoneticPr fontId="6"/>
  </si>
  <si>
    <t>労務費単価
（円/時間）</t>
    <rPh sb="0" eb="3">
      <t>ロウムヒ</t>
    </rPh>
    <rPh sb="3" eb="5">
      <t>タンカ</t>
    </rPh>
    <rPh sb="7" eb="8">
      <t>エン</t>
    </rPh>
    <rPh sb="9" eb="11">
      <t>ジカン</t>
    </rPh>
    <phoneticPr fontId="6"/>
  </si>
  <si>
    <t>金額（円）</t>
    <rPh sb="0" eb="2">
      <t>キンガク</t>
    </rPh>
    <phoneticPr fontId="6"/>
  </si>
  <si>
    <t>Ａ</t>
    <phoneticPr fontId="6"/>
  </si>
  <si>
    <t>プロジェクト管理</t>
    <rPh sb="6" eb="8">
      <t>カンリ</t>
    </rPh>
    <phoneticPr fontId="6"/>
  </si>
  <si>
    <t>Ｂ</t>
    <phoneticPr fontId="6"/>
  </si>
  <si>
    <t>現場技術指導</t>
    <rPh sb="0" eb="2">
      <t>ゲンバ</t>
    </rPh>
    <rPh sb="2" eb="4">
      <t>ギジュツ</t>
    </rPh>
    <rPh sb="4" eb="6">
      <t>シドウ</t>
    </rPh>
    <phoneticPr fontId="6"/>
  </si>
  <si>
    <t>Ｃ</t>
    <phoneticPr fontId="6"/>
  </si>
  <si>
    <t>出張時期</t>
    <rPh sb="0" eb="2">
      <t>シュッチョウ</t>
    </rPh>
    <rPh sb="2" eb="4">
      <t>ジキ</t>
    </rPh>
    <phoneticPr fontId="6"/>
  </si>
  <si>
    <t>出張日数</t>
    <rPh sb="0" eb="2">
      <t>シュッチョウ</t>
    </rPh>
    <rPh sb="2" eb="4">
      <t>ニッスウ</t>
    </rPh>
    <phoneticPr fontId="6"/>
  </si>
  <si>
    <t>出張者氏名</t>
    <rPh sb="0" eb="2">
      <t>シュッチョウ</t>
    </rPh>
    <rPh sb="2" eb="3">
      <t>シャ</t>
    </rPh>
    <rPh sb="3" eb="5">
      <t>シメイ</t>
    </rPh>
    <phoneticPr fontId="6"/>
  </si>
  <si>
    <t>職級</t>
    <rPh sb="0" eb="1">
      <t>ショク</t>
    </rPh>
    <rPh sb="1" eb="2">
      <t>キュウ</t>
    </rPh>
    <phoneticPr fontId="6"/>
  </si>
  <si>
    <t>合計</t>
    <rPh sb="0" eb="2">
      <t>ゴウケイ</t>
    </rPh>
    <phoneticPr fontId="6"/>
  </si>
  <si>
    <t>航空券</t>
    <rPh sb="0" eb="3">
      <t>コウクウケン</t>
    </rPh>
    <phoneticPr fontId="6"/>
  </si>
  <si>
    <t>宿泊</t>
    <rPh sb="0" eb="2">
      <t>シュクハク</t>
    </rPh>
    <phoneticPr fontId="6"/>
  </si>
  <si>
    <t>日当</t>
    <rPh sb="0" eb="2">
      <t>ニットウ</t>
    </rPh>
    <phoneticPr fontId="6"/>
  </si>
  <si>
    <t>その他</t>
    <rPh sb="2" eb="3">
      <t>タ</t>
    </rPh>
    <phoneticPr fontId="6"/>
  </si>
  <si>
    <t>積算根拠資料</t>
    <rPh sb="0" eb="2">
      <t>セキサン</t>
    </rPh>
    <rPh sb="2" eb="4">
      <t>コンキョ</t>
    </rPh>
    <rPh sb="4" eb="6">
      <t>シリョウ</t>
    </rPh>
    <phoneticPr fontId="6"/>
  </si>
  <si>
    <t>計</t>
    <rPh sb="0" eb="1">
      <t>ケイ</t>
    </rPh>
    <phoneticPr fontId="6"/>
  </si>
  <si>
    <t>内訳</t>
    <phoneticPr fontId="6"/>
  </si>
  <si>
    <t>ビザ</t>
    <phoneticPr fontId="6"/>
  </si>
  <si>
    <t>部長</t>
    <rPh sb="0" eb="2">
      <t>ブチョウ</t>
    </rPh>
    <phoneticPr fontId="6"/>
  </si>
  <si>
    <t>現地調査</t>
    <rPh sb="0" eb="2">
      <t>ゲンチ</t>
    </rPh>
    <rPh sb="2" eb="4">
      <t>チョウサ</t>
    </rPh>
    <phoneticPr fontId="6"/>
  </si>
  <si>
    <t>課長</t>
    <rPh sb="0" eb="2">
      <t>カチョウ</t>
    </rPh>
    <phoneticPr fontId="6"/>
  </si>
  <si>
    <t>取締役</t>
    <rPh sb="0" eb="3">
      <t>トリシマリヤク</t>
    </rPh>
    <phoneticPr fontId="6"/>
  </si>
  <si>
    <t>機器搬入立会い</t>
    <rPh sb="0" eb="2">
      <t>キキ</t>
    </rPh>
    <rPh sb="2" eb="4">
      <t>ハンニュウ</t>
    </rPh>
    <rPh sb="4" eb="6">
      <t>タチア</t>
    </rPh>
    <phoneticPr fontId="6"/>
  </si>
  <si>
    <t>合計（円）</t>
    <rPh sb="0" eb="2">
      <t>ゴウケイ</t>
    </rPh>
    <phoneticPr fontId="6"/>
  </si>
  <si>
    <t>消費税を控除すること。外貨の場合は為替レートを添付すること。</t>
    <rPh sb="0" eb="3">
      <t>ショウヒゼイ</t>
    </rPh>
    <rPh sb="4" eb="6">
      <t>コウジョ</t>
    </rPh>
    <rPh sb="11" eb="13">
      <t>ガイカ</t>
    </rPh>
    <rPh sb="14" eb="16">
      <t>バアイ</t>
    </rPh>
    <rPh sb="17" eb="19">
      <t>カワセ</t>
    </rPh>
    <rPh sb="23" eb="25">
      <t>テンプ</t>
    </rPh>
    <phoneticPr fontId="6"/>
  </si>
  <si>
    <t>事業名：</t>
    <phoneticPr fontId="6"/>
  </si>
  <si>
    <t>作成日</t>
    <rPh sb="0" eb="3">
      <t>サクセイビ</t>
    </rPh>
    <phoneticPr fontId="6"/>
  </si>
  <si>
    <t>事業者名：</t>
    <rPh sb="2" eb="3">
      <t>シャ</t>
    </rPh>
    <rPh sb="3" eb="4">
      <t>メイ</t>
    </rPh>
    <phoneticPr fontId="6"/>
  </si>
  <si>
    <r>
      <rPr>
        <sz val="12"/>
        <rFont val="ＭＳ Ｐゴシック"/>
        <family val="3"/>
        <charset val="128"/>
      </rPr>
      <t>労務管理責任者</t>
    </r>
    <rPh sb="0" eb="2">
      <t>ロウム</t>
    </rPh>
    <rPh sb="2" eb="4">
      <t>カンリ</t>
    </rPh>
    <rPh sb="4" eb="6">
      <t>セキニン</t>
    </rPh>
    <rPh sb="6" eb="7">
      <t>シャ</t>
    </rPh>
    <phoneticPr fontId="6"/>
  </si>
  <si>
    <r>
      <rPr>
        <sz val="12"/>
        <rFont val="ＭＳ Ｐゴシック"/>
        <family val="3"/>
        <charset val="128"/>
      </rPr>
      <t>所属</t>
    </r>
    <rPh sb="0" eb="2">
      <t>ショゾク</t>
    </rPh>
    <phoneticPr fontId="6"/>
  </si>
  <si>
    <t>従事者氏名：</t>
    <phoneticPr fontId="6"/>
  </si>
  <si>
    <r>
      <rPr>
        <sz val="12"/>
        <rFont val="ＭＳ Ｐゴシック"/>
        <family val="3"/>
        <charset val="128"/>
      </rPr>
      <t>氏名</t>
    </r>
    <rPh sb="0" eb="1">
      <t>シ</t>
    </rPh>
    <rPh sb="1" eb="2">
      <t>メイ</t>
    </rPh>
    <phoneticPr fontId="6"/>
  </si>
  <si>
    <r>
      <rPr>
        <sz val="12"/>
        <rFont val="ＭＳ Ｐゴシック"/>
        <family val="3"/>
        <charset val="128"/>
      </rPr>
      <t>印</t>
    </r>
    <rPh sb="0" eb="1">
      <t>イン</t>
    </rPh>
    <phoneticPr fontId="6"/>
  </si>
  <si>
    <t>月</t>
  </si>
  <si>
    <t>所定勤務
日数</t>
    <rPh sb="0" eb="2">
      <t>ショテイ</t>
    </rPh>
    <rPh sb="2" eb="4">
      <t>キンム</t>
    </rPh>
    <rPh sb="5" eb="7">
      <t>ニッスウ</t>
    </rPh>
    <phoneticPr fontId="6"/>
  </si>
  <si>
    <t>基本給</t>
    <rPh sb="0" eb="3">
      <t>キホンキュウ</t>
    </rPh>
    <phoneticPr fontId="6"/>
  </si>
  <si>
    <t>諸手当</t>
    <rPh sb="0" eb="3">
      <t>ショテアテ</t>
    </rPh>
    <phoneticPr fontId="6"/>
  </si>
  <si>
    <t>基本給
+
諸手当</t>
    <rPh sb="0" eb="3">
      <t>キホンキュウ</t>
    </rPh>
    <rPh sb="6" eb="9">
      <t>ショテアテ</t>
    </rPh>
    <phoneticPr fontId="6"/>
  </si>
  <si>
    <t>社会保険料事業主負担分</t>
    <rPh sb="0" eb="2">
      <t>シャカイ</t>
    </rPh>
    <rPh sb="2" eb="5">
      <t>ホケンリョウ</t>
    </rPh>
    <rPh sb="5" eb="8">
      <t>ジギョウヌシ</t>
    </rPh>
    <rPh sb="8" eb="10">
      <t>フタン</t>
    </rPh>
    <rPh sb="10" eb="11">
      <t>ブン</t>
    </rPh>
    <phoneticPr fontId="6"/>
  </si>
  <si>
    <t>労働保険事業主負担分</t>
    <rPh sb="0" eb="2">
      <t>ロウドウ</t>
    </rPh>
    <rPh sb="2" eb="4">
      <t>ホケン</t>
    </rPh>
    <rPh sb="4" eb="6">
      <t>ジギョウ</t>
    </rPh>
    <rPh sb="6" eb="7">
      <t>ヌシ</t>
    </rPh>
    <rPh sb="7" eb="9">
      <t>フタン</t>
    </rPh>
    <rPh sb="9" eb="10">
      <t>ブン</t>
    </rPh>
    <phoneticPr fontId="6"/>
  </si>
  <si>
    <t>社会保険料
事業主負担分
+
労働保険
事業主負担分</t>
    <rPh sb="0" eb="2">
      <t>シャカイ</t>
    </rPh>
    <rPh sb="2" eb="5">
      <t>ホケンリョウ</t>
    </rPh>
    <rPh sb="6" eb="9">
      <t>ジギョウヌシ</t>
    </rPh>
    <rPh sb="9" eb="12">
      <t>フタンブン</t>
    </rPh>
    <rPh sb="15" eb="17">
      <t>ロウドウ</t>
    </rPh>
    <rPh sb="17" eb="19">
      <t>ホケン</t>
    </rPh>
    <rPh sb="20" eb="22">
      <t>ジギョウ</t>
    </rPh>
    <rPh sb="22" eb="23">
      <t>ヌシ</t>
    </rPh>
    <rPh sb="23" eb="26">
      <t>フタンブン</t>
    </rPh>
    <phoneticPr fontId="6"/>
  </si>
  <si>
    <t>総額</t>
    <rPh sb="0" eb="1">
      <t>ソウ</t>
    </rPh>
    <rPh sb="1" eb="2">
      <t>ガク</t>
    </rPh>
    <phoneticPr fontId="6"/>
  </si>
  <si>
    <t>管理職
手当</t>
    <rPh sb="0" eb="2">
      <t>カンリ</t>
    </rPh>
    <rPh sb="2" eb="3">
      <t>ショク</t>
    </rPh>
    <rPh sb="4" eb="6">
      <t>テア</t>
    </rPh>
    <phoneticPr fontId="6"/>
  </si>
  <si>
    <t>通勤手当</t>
    <rPh sb="0" eb="2">
      <t>ツウキン</t>
    </rPh>
    <rPh sb="2" eb="4">
      <t>テア</t>
    </rPh>
    <phoneticPr fontId="6"/>
  </si>
  <si>
    <t>健康保険</t>
    <rPh sb="0" eb="2">
      <t>ケンコウ</t>
    </rPh>
    <rPh sb="2" eb="4">
      <t>ホケン</t>
    </rPh>
    <phoneticPr fontId="6"/>
  </si>
  <si>
    <t>厚生年金</t>
    <rPh sb="0" eb="2">
      <t>コウセイ</t>
    </rPh>
    <rPh sb="2" eb="4">
      <t>ネンキン</t>
    </rPh>
    <phoneticPr fontId="6"/>
  </si>
  <si>
    <t>介護保険</t>
    <rPh sb="0" eb="2">
      <t>カイゴ</t>
    </rPh>
    <rPh sb="2" eb="4">
      <t>ホケン</t>
    </rPh>
    <phoneticPr fontId="6"/>
  </si>
  <si>
    <t>雇用保険</t>
    <rPh sb="0" eb="2">
      <t>コヨウ</t>
    </rPh>
    <rPh sb="2" eb="4">
      <t>ホケン</t>
    </rPh>
    <phoneticPr fontId="6"/>
  </si>
  <si>
    <t>労災保険</t>
    <rPh sb="0" eb="2">
      <t>ロウサイ</t>
    </rPh>
    <rPh sb="2" eb="4">
      <t>ホケン</t>
    </rPh>
    <phoneticPr fontId="6"/>
  </si>
  <si>
    <t>人件費総額-通勤手当</t>
    <rPh sb="0" eb="3">
      <t>ジンケンヒ</t>
    </rPh>
    <rPh sb="3" eb="4">
      <t>ソウ</t>
    </rPh>
    <rPh sb="4" eb="5">
      <t>ガク</t>
    </rPh>
    <rPh sb="6" eb="8">
      <t>ツウキン</t>
    </rPh>
    <rPh sb="8" eb="10">
      <t>テアテ</t>
    </rPh>
    <phoneticPr fontId="6"/>
  </si>
  <si>
    <t>円</t>
    <rPh sb="0" eb="1">
      <t>エン</t>
    </rPh>
    <phoneticPr fontId="6"/>
  </si>
  <si>
    <t>所定労働時間（日）</t>
    <rPh sb="7" eb="8">
      <t>ニチ</t>
    </rPh>
    <phoneticPr fontId="6"/>
  </si>
  <si>
    <t>時間</t>
    <rPh sb="0" eb="2">
      <t>ジカン</t>
    </rPh>
    <phoneticPr fontId="6"/>
  </si>
  <si>
    <t>年間総額</t>
    <rPh sb="0" eb="2">
      <t>ネンカン</t>
    </rPh>
    <rPh sb="2" eb="4">
      <t>ソウガク</t>
    </rPh>
    <phoneticPr fontId="6"/>
  </si>
  <si>
    <t>年間理論総労働時間</t>
    <phoneticPr fontId="6"/>
  </si>
  <si>
    <t>時間内時間単価</t>
    <rPh sb="3" eb="5">
      <t>ジカン</t>
    </rPh>
    <rPh sb="5" eb="7">
      <t>タンカ</t>
    </rPh>
    <phoneticPr fontId="6"/>
  </si>
  <si>
    <t>（年度間給与等支払額（時間外を除く）　÷　企業カレンダー上の年度間理論就業時間）</t>
    <phoneticPr fontId="6"/>
  </si>
  <si>
    <t>時間外時間単価</t>
    <rPh sb="0" eb="3">
      <t>ジカンガイ</t>
    </rPh>
    <rPh sb="3" eb="5">
      <t>ジカン</t>
    </rPh>
    <rPh sb="5" eb="7">
      <t>タンカ</t>
    </rPh>
    <phoneticPr fontId="6"/>
  </si>
  <si>
    <t>用務</t>
    <rPh sb="0" eb="2">
      <t>ヨウム</t>
    </rPh>
    <phoneticPr fontId="6"/>
  </si>
  <si>
    <t>※積算根拠別添：航空券見積書、ホテル予約Webサイト、旅費規程</t>
    <rPh sb="5" eb="7">
      <t>ベッテン</t>
    </rPh>
    <phoneticPr fontId="6"/>
  </si>
  <si>
    <t>合　計</t>
    <phoneticPr fontId="6"/>
  </si>
  <si>
    <t>人件費積算表</t>
    <rPh sb="0" eb="3">
      <t>ジンケンヒ</t>
    </rPh>
    <phoneticPr fontId="6"/>
  </si>
  <si>
    <t>1月</t>
    <rPh sb="1" eb="2">
      <t>ガツ</t>
    </rPh>
    <phoneticPr fontId="6"/>
  </si>
  <si>
    <t>6月</t>
    <phoneticPr fontId="6"/>
  </si>
  <si>
    <t>Ａ</t>
  </si>
  <si>
    <t>Ｂ</t>
  </si>
  <si>
    <t>Ｃ</t>
  </si>
  <si>
    <t>人件費単価算出表　</t>
    <rPh sb="0" eb="3">
      <t>ジンケンヒ</t>
    </rPh>
    <rPh sb="3" eb="5">
      <t>タンカ</t>
    </rPh>
    <rPh sb="5" eb="7">
      <t>サンシュツ</t>
    </rPh>
    <rPh sb="7" eb="8">
      <t>オモテ</t>
    </rPh>
    <phoneticPr fontId="6"/>
  </si>
  <si>
    <t>人件費単価算出表</t>
    <rPh sb="0" eb="3">
      <t>ジンケンヒ</t>
    </rPh>
    <rPh sb="3" eb="5">
      <t>タンカ</t>
    </rPh>
    <rPh sb="5" eb="7">
      <t>サンシュツ</t>
    </rPh>
    <rPh sb="7" eb="8">
      <t>ヒョウ</t>
    </rPh>
    <phoneticPr fontId="21"/>
  </si>
  <si>
    <t>＜基礎情報入力表＞</t>
    <rPh sb="1" eb="3">
      <t>キソ</t>
    </rPh>
    <rPh sb="3" eb="5">
      <t>ジョウホウ</t>
    </rPh>
    <rPh sb="5" eb="7">
      <t>ニュウリョク</t>
    </rPh>
    <rPh sb="7" eb="8">
      <t>ヒョウ</t>
    </rPh>
    <phoneticPr fontId="6"/>
  </si>
  <si>
    <t>地域手当</t>
    <rPh sb="0" eb="2">
      <t>チイキ</t>
    </rPh>
    <rPh sb="2" eb="4">
      <t>テアテ</t>
    </rPh>
    <phoneticPr fontId="6"/>
  </si>
  <si>
    <t>その他　　　（基金等）</t>
    <rPh sb="2" eb="3">
      <t>タ</t>
    </rPh>
    <rPh sb="7" eb="9">
      <t>キキン</t>
    </rPh>
    <rPh sb="9" eb="10">
      <t>トウ</t>
    </rPh>
    <phoneticPr fontId="21"/>
  </si>
  <si>
    <t>子供・子育て拠出金</t>
    <rPh sb="0" eb="2">
      <t>コドモ</t>
    </rPh>
    <rPh sb="3" eb="5">
      <t>コソダ</t>
    </rPh>
    <rPh sb="6" eb="8">
      <t>キョシュツ</t>
    </rPh>
    <rPh sb="8" eb="9">
      <t>キン</t>
    </rPh>
    <phoneticPr fontId="6"/>
  </si>
  <si>
    <t>一般拠出金</t>
    <rPh sb="0" eb="2">
      <t>イッパン</t>
    </rPh>
    <rPh sb="2" eb="5">
      <t>キョシュツキン</t>
    </rPh>
    <phoneticPr fontId="6"/>
  </si>
  <si>
    <t>等級</t>
    <rPh sb="0" eb="2">
      <t>トウキュウ</t>
    </rPh>
    <phoneticPr fontId="6"/>
  </si>
  <si>
    <t>健康保険　　標準報酬月額</t>
    <rPh sb="0" eb="2">
      <t>ケンコウ</t>
    </rPh>
    <rPh sb="2" eb="4">
      <t>ホケン</t>
    </rPh>
    <rPh sb="6" eb="8">
      <t>ヒョウジュン</t>
    </rPh>
    <rPh sb="8" eb="10">
      <t>ホウシュウ</t>
    </rPh>
    <rPh sb="10" eb="12">
      <t>ゲツガク</t>
    </rPh>
    <phoneticPr fontId="6"/>
  </si>
  <si>
    <t>保険料率（％）</t>
    <rPh sb="0" eb="2">
      <t>ホケン</t>
    </rPh>
    <rPh sb="2" eb="4">
      <t>リョウリツ</t>
    </rPh>
    <phoneticPr fontId="21"/>
  </si>
  <si>
    <t>保険料</t>
    <rPh sb="0" eb="3">
      <t>ホケンリョウ</t>
    </rPh>
    <phoneticPr fontId="21"/>
  </si>
  <si>
    <t>介護保険料率（％）</t>
    <rPh sb="0" eb="2">
      <t>カイゴ</t>
    </rPh>
    <rPh sb="2" eb="4">
      <t>ホケン</t>
    </rPh>
    <rPh sb="4" eb="6">
      <t>リョウリツ</t>
    </rPh>
    <phoneticPr fontId="21"/>
  </si>
  <si>
    <t>介護保険料</t>
    <rPh sb="0" eb="2">
      <t>カイゴ</t>
    </rPh>
    <rPh sb="2" eb="4">
      <t>ホケン</t>
    </rPh>
    <rPh sb="4" eb="5">
      <t>リョウ</t>
    </rPh>
    <phoneticPr fontId="21"/>
  </si>
  <si>
    <t>厚生年金　　標準報酬月額</t>
    <rPh sb="0" eb="2">
      <t>コウセイ</t>
    </rPh>
    <rPh sb="2" eb="4">
      <t>ネンキン</t>
    </rPh>
    <rPh sb="6" eb="8">
      <t>ヒョウジュン</t>
    </rPh>
    <rPh sb="8" eb="10">
      <t>ホウシュウ</t>
    </rPh>
    <rPh sb="10" eb="12">
      <t>ゲツガク</t>
    </rPh>
    <phoneticPr fontId="6"/>
  </si>
  <si>
    <t>子育て拠出金料率（％）</t>
    <rPh sb="0" eb="2">
      <t>コソダ</t>
    </rPh>
    <rPh sb="3" eb="5">
      <t>キョシュツ</t>
    </rPh>
    <rPh sb="5" eb="6">
      <t>キン</t>
    </rPh>
    <rPh sb="6" eb="8">
      <t>リョウリツ</t>
    </rPh>
    <phoneticPr fontId="21"/>
  </si>
  <si>
    <t>子育拠出金</t>
    <rPh sb="0" eb="2">
      <t>コソダ</t>
    </rPh>
    <rPh sb="2" eb="4">
      <t>キョシュツ</t>
    </rPh>
    <rPh sb="4" eb="5">
      <t>キン</t>
    </rPh>
    <phoneticPr fontId="21"/>
  </si>
  <si>
    <t>その他　　　　料率</t>
    <rPh sb="2" eb="3">
      <t>タ</t>
    </rPh>
    <rPh sb="7" eb="9">
      <t>リョウリツ</t>
    </rPh>
    <phoneticPr fontId="21"/>
  </si>
  <si>
    <t>その他（基金等）金額</t>
    <rPh sb="2" eb="3">
      <t>タ</t>
    </rPh>
    <rPh sb="4" eb="7">
      <t>キキントウ</t>
    </rPh>
    <rPh sb="8" eb="10">
      <t>キンガク</t>
    </rPh>
    <phoneticPr fontId="21"/>
  </si>
  <si>
    <t>雇用保険料率（％）</t>
    <rPh sb="0" eb="2">
      <t>コヨウ</t>
    </rPh>
    <rPh sb="2" eb="4">
      <t>ホケン</t>
    </rPh>
    <rPh sb="4" eb="6">
      <t>リョウリツ</t>
    </rPh>
    <phoneticPr fontId="21"/>
  </si>
  <si>
    <t>雇用保険料</t>
    <rPh sb="0" eb="2">
      <t>コヨウ</t>
    </rPh>
    <rPh sb="2" eb="5">
      <t>ホケンリョウ</t>
    </rPh>
    <phoneticPr fontId="21"/>
  </si>
  <si>
    <t>労災保険料率（％）</t>
    <rPh sb="0" eb="2">
      <t>ロウサイ</t>
    </rPh>
    <rPh sb="2" eb="4">
      <t>ホケン</t>
    </rPh>
    <rPh sb="4" eb="5">
      <t>リョウ</t>
    </rPh>
    <rPh sb="5" eb="6">
      <t>リツ</t>
    </rPh>
    <phoneticPr fontId="21"/>
  </si>
  <si>
    <t>労災保険料</t>
    <rPh sb="0" eb="2">
      <t>ロウサイ</t>
    </rPh>
    <rPh sb="2" eb="5">
      <t>ホケンリョウ</t>
    </rPh>
    <phoneticPr fontId="21"/>
  </si>
  <si>
    <t>一般拠出金料率</t>
    <rPh sb="0" eb="2">
      <t>イッパン</t>
    </rPh>
    <rPh sb="2" eb="5">
      <t>キョシュツキン</t>
    </rPh>
    <rPh sb="5" eb="7">
      <t>リョウリツ</t>
    </rPh>
    <phoneticPr fontId="21"/>
  </si>
  <si>
    <t>一般拠出金</t>
    <rPh sb="0" eb="2">
      <t>イッパン</t>
    </rPh>
    <rPh sb="2" eb="4">
      <t>キョシュツ</t>
    </rPh>
    <rPh sb="4" eb="5">
      <t>キン</t>
    </rPh>
    <phoneticPr fontId="21"/>
  </si>
  <si>
    <t>6月賞与</t>
    <rPh sb="1" eb="2">
      <t>ツキ</t>
    </rPh>
    <phoneticPr fontId="6"/>
  </si>
  <si>
    <t>12月賞与</t>
    <rPh sb="2" eb="3">
      <t>ツキ</t>
    </rPh>
    <phoneticPr fontId="6"/>
  </si>
  <si>
    <r>
      <rPr>
        <sz val="10"/>
        <rFont val="ＭＳ Ｐゴシック"/>
        <family val="3"/>
        <charset val="128"/>
      </rP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6"/>
  </si>
  <si>
    <t>※時間外割増賃金率</t>
    <rPh sb="1" eb="4">
      <t>ジカンガイ</t>
    </rPh>
    <rPh sb="4" eb="6">
      <t>ワリマシ</t>
    </rPh>
    <rPh sb="6" eb="8">
      <t>チンギン</t>
    </rPh>
    <rPh sb="8" eb="9">
      <t>リツ</t>
    </rPh>
    <phoneticPr fontId="6"/>
  </si>
  <si>
    <t>　    1.25倍</t>
    <rPh sb="9" eb="10">
      <t>バイ</t>
    </rPh>
    <phoneticPr fontId="6"/>
  </si>
  <si>
    <t>※完了実績報告時に、所定時間外労働を計上する場合の時間単価は、補助事業者が従事者に支給した総時間外手当と総残業時間から単価を算出する等、合理的な方法で算出してください。</t>
    <rPh sb="37" eb="40">
      <t>ジュウジシャ</t>
    </rPh>
    <phoneticPr fontId="6"/>
  </si>
  <si>
    <t>旅費積算表</t>
    <phoneticPr fontId="6"/>
  </si>
  <si>
    <t>根拠資料①
根拠資料②　旅費規程</t>
    <rPh sb="0" eb="4">
      <t>コンキョシリョウ</t>
    </rPh>
    <rPh sb="6" eb="8">
      <t>コンキョ</t>
    </rPh>
    <rPh sb="8" eb="10">
      <t>シリョウ</t>
    </rPh>
    <rPh sb="12" eb="14">
      <t>リョヒ</t>
    </rPh>
    <rPh sb="14" eb="16">
      <t>キテイ</t>
    </rPh>
    <phoneticPr fontId="6"/>
  </si>
  <si>
    <t>根拠資料③
根拠資料④　旅費規程</t>
    <rPh sb="0" eb="4">
      <t>コンキョシリョウ</t>
    </rPh>
    <rPh sb="6" eb="8">
      <t>コンキョ</t>
    </rPh>
    <rPh sb="8" eb="10">
      <t>シリョウ</t>
    </rPh>
    <rPh sb="12" eb="14">
      <t>リョヒ</t>
    </rPh>
    <rPh sb="14" eb="16">
      <t>キテイ</t>
    </rPh>
    <phoneticPr fontId="6"/>
  </si>
  <si>
    <t>根拠資料⑤
根拠資料⑥　旅費規程</t>
    <rPh sb="0" eb="4">
      <t>コンキョシリョウ</t>
    </rPh>
    <rPh sb="6" eb="8">
      <t>コンキョ</t>
    </rPh>
    <rPh sb="8" eb="10">
      <t>シリョウ</t>
    </rPh>
    <rPh sb="12" eb="14">
      <t>リョヒ</t>
    </rPh>
    <rPh sb="14" eb="16">
      <t>キテイ</t>
    </rPh>
    <phoneticPr fontId="6"/>
  </si>
  <si>
    <t>根拠資料⑦
根拠資料⑧　旅費規程</t>
    <rPh sb="0" eb="4">
      <t>コンキョシリョウ</t>
    </rPh>
    <rPh sb="6" eb="8">
      <t>コンキョ</t>
    </rPh>
    <rPh sb="8" eb="10">
      <t>シリョウ</t>
    </rPh>
    <rPh sb="12" eb="14">
      <t>リョヒ</t>
    </rPh>
    <rPh sb="14" eb="16">
      <t>キテイ</t>
    </rPh>
    <phoneticPr fontId="6"/>
  </si>
  <si>
    <t>現地移動費</t>
    <rPh sb="0" eb="2">
      <t>ゲンチ</t>
    </rPh>
    <rPh sb="2" eb="4">
      <t>イドウ</t>
    </rPh>
    <rPh sb="4" eb="5">
      <t>ヒ</t>
    </rPh>
    <phoneticPr fontId="6"/>
  </si>
  <si>
    <t>10,000×5</t>
    <phoneticPr fontId="6"/>
  </si>
  <si>
    <t>8,000×5</t>
    <phoneticPr fontId="6"/>
  </si>
  <si>
    <t>6,000×4泊</t>
    <rPh sb="7" eb="8">
      <t>ハク</t>
    </rPh>
    <phoneticPr fontId="6"/>
  </si>
  <si>
    <t>15,000Ｘ3泊</t>
    <rPh sb="8" eb="9">
      <t>ハク</t>
    </rPh>
    <phoneticPr fontId="6"/>
  </si>
  <si>
    <t>12,000×4</t>
    <phoneticPr fontId="6"/>
  </si>
  <si>
    <t>現地立ち上げ</t>
    <rPh sb="0" eb="2">
      <t>ゲンチ</t>
    </rPh>
    <rPh sb="2" eb="3">
      <t>タ</t>
    </rPh>
    <rPh sb="4" eb="5">
      <t>ア</t>
    </rPh>
    <phoneticPr fontId="6"/>
  </si>
  <si>
    <t>令和２年度　</t>
    <rPh sb="0" eb="2">
      <t>レイワ</t>
    </rPh>
    <rPh sb="3" eb="5">
      <t>ネンド</t>
    </rPh>
    <phoneticPr fontId="6"/>
  </si>
  <si>
    <t>R2</t>
    <phoneticPr fontId="6"/>
  </si>
  <si>
    <t>R3</t>
    <phoneticPr fontId="6"/>
  </si>
  <si>
    <t>2019年1月分</t>
    <rPh sb="4" eb="5">
      <t>ネン</t>
    </rPh>
    <rPh sb="6" eb="7">
      <t>ガツ</t>
    </rPh>
    <rPh sb="7" eb="8">
      <t>ブン</t>
    </rPh>
    <phoneticPr fontId="6"/>
  </si>
  <si>
    <t>2019年2月分</t>
    <rPh sb="4" eb="5">
      <t>ネン</t>
    </rPh>
    <rPh sb="6" eb="7">
      <t>ガツ</t>
    </rPh>
    <rPh sb="7" eb="8">
      <t>ブン</t>
    </rPh>
    <phoneticPr fontId="6"/>
  </si>
  <si>
    <t>2019年3月分</t>
    <rPh sb="4" eb="5">
      <t>ネン</t>
    </rPh>
    <rPh sb="6" eb="7">
      <t>ガツ</t>
    </rPh>
    <rPh sb="7" eb="8">
      <t>ブン</t>
    </rPh>
    <phoneticPr fontId="6"/>
  </si>
  <si>
    <t>2019年4月分</t>
    <rPh sb="4" eb="5">
      <t>ネン</t>
    </rPh>
    <rPh sb="6" eb="7">
      <t>ガツ</t>
    </rPh>
    <rPh sb="7" eb="8">
      <t>ブン</t>
    </rPh>
    <phoneticPr fontId="6"/>
  </si>
  <si>
    <t>2019年5月分</t>
    <rPh sb="4" eb="5">
      <t>ネン</t>
    </rPh>
    <rPh sb="6" eb="7">
      <t>ガツ</t>
    </rPh>
    <rPh sb="7" eb="8">
      <t>ブン</t>
    </rPh>
    <phoneticPr fontId="6"/>
  </si>
  <si>
    <t>2019年6月分</t>
    <rPh sb="4" eb="5">
      <t>ネン</t>
    </rPh>
    <rPh sb="6" eb="7">
      <t>ガツ</t>
    </rPh>
    <rPh sb="7" eb="8">
      <t>ブン</t>
    </rPh>
    <phoneticPr fontId="6"/>
  </si>
  <si>
    <t>2019年7月分</t>
    <rPh sb="4" eb="5">
      <t>ネン</t>
    </rPh>
    <rPh sb="6" eb="7">
      <t>ガツ</t>
    </rPh>
    <rPh sb="7" eb="8">
      <t>ブン</t>
    </rPh>
    <phoneticPr fontId="6"/>
  </si>
  <si>
    <t>2019年8月分</t>
    <rPh sb="4" eb="5">
      <t>ネン</t>
    </rPh>
    <rPh sb="6" eb="7">
      <t>ガツ</t>
    </rPh>
    <rPh sb="7" eb="8">
      <t>ブン</t>
    </rPh>
    <phoneticPr fontId="6"/>
  </si>
  <si>
    <t>2019年9月分</t>
    <rPh sb="4" eb="5">
      <t>ネン</t>
    </rPh>
    <rPh sb="6" eb="7">
      <t>ガツ</t>
    </rPh>
    <rPh sb="7" eb="8">
      <t>ブン</t>
    </rPh>
    <phoneticPr fontId="6"/>
  </si>
  <si>
    <t>2019年10月分</t>
    <rPh sb="4" eb="5">
      <t>ネン</t>
    </rPh>
    <rPh sb="7" eb="8">
      <t>ガツ</t>
    </rPh>
    <rPh sb="8" eb="9">
      <t>ブン</t>
    </rPh>
    <phoneticPr fontId="6"/>
  </si>
  <si>
    <t>2019年11月分</t>
    <rPh sb="4" eb="5">
      <t>ネン</t>
    </rPh>
    <rPh sb="7" eb="8">
      <t>ガツ</t>
    </rPh>
    <rPh sb="8" eb="9">
      <t>ブン</t>
    </rPh>
    <phoneticPr fontId="6"/>
  </si>
  <si>
    <t>2019年12月分</t>
    <rPh sb="4" eb="5">
      <t>ネン</t>
    </rPh>
    <rPh sb="7" eb="8">
      <t>ガツ</t>
    </rPh>
    <rPh sb="8" eb="9">
      <t>ブン</t>
    </rPh>
    <phoneticPr fontId="6"/>
  </si>
  <si>
    <t>R2年度　</t>
    <rPh sb="2" eb="4">
      <t>ネンド</t>
    </rPh>
    <phoneticPr fontId="6"/>
  </si>
  <si>
    <t>令和2年9月</t>
    <rPh sb="0" eb="2">
      <t>レイワ</t>
    </rPh>
    <rPh sb="3" eb="4">
      <t>ネン</t>
    </rPh>
    <rPh sb="5" eb="6">
      <t>ガツ</t>
    </rPh>
    <phoneticPr fontId="6"/>
  </si>
  <si>
    <t>令和2年10月</t>
    <rPh sb="0" eb="2">
      <t>レイワ</t>
    </rPh>
    <rPh sb="3" eb="4">
      <t>ネン</t>
    </rPh>
    <rPh sb="6" eb="7">
      <t>ガツ</t>
    </rPh>
    <phoneticPr fontId="6"/>
  </si>
  <si>
    <t>令和2年11月</t>
    <rPh sb="0" eb="2">
      <t>レイワ</t>
    </rPh>
    <rPh sb="3" eb="4">
      <t>ネン</t>
    </rPh>
    <rPh sb="6" eb="7">
      <t>ガツ</t>
    </rPh>
    <phoneticPr fontId="6"/>
  </si>
  <si>
    <t>令和3年度　</t>
    <rPh sb="0" eb="2">
      <t>レイワ</t>
    </rPh>
    <rPh sb="3" eb="5">
      <t>ネンド</t>
    </rPh>
    <phoneticPr fontId="6"/>
  </si>
  <si>
    <t>R3</t>
    <phoneticPr fontId="6"/>
  </si>
  <si>
    <t>R4</t>
    <phoneticPr fontId="6"/>
  </si>
  <si>
    <t>令和4年度　</t>
    <rPh sb="0" eb="2">
      <t>レイワ</t>
    </rPh>
    <rPh sb="3" eb="5">
      <t>ネンド</t>
    </rPh>
    <phoneticPr fontId="6"/>
  </si>
  <si>
    <t>R4</t>
    <phoneticPr fontId="6"/>
  </si>
  <si>
    <t>R5</t>
    <phoneticPr fontId="6"/>
  </si>
  <si>
    <t>R4年度　</t>
    <rPh sb="2" eb="4">
      <t>ネンド</t>
    </rPh>
    <phoneticPr fontId="6"/>
  </si>
  <si>
    <t>R3年度　</t>
    <rPh sb="2" eb="4">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</si>
</sst>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yyyy&quot;年&quot;m&quot;月&quot;;@"/>
    <numFmt numFmtId="178" formatCode="0_);[Red]\(0\)"/>
    <numFmt numFmtId="179" formatCode="yyyy&quot;年&quot;m&quot;月&quot;d&quot;日&quot;;@"/>
    <numFmt numFmtId="180" formatCode="#,##0.000;[Red]\-#,##0.000"/>
    <numFmt numFmtId="181" formatCode="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2"/>
      <name val="Arial"/>
      <family val="2"/>
    </font>
    <font>
      <b/>
      <sz val="14"/>
      <name val="ＭＳ Ｐゴシック"/>
      <family val="3"/>
      <charset val="128"/>
    </font>
    <font>
      <sz val="9"/>
      <color indexed="81"/>
      <name val="ＭＳ Ｐゴシック"/>
      <family val="3"/>
      <charset val="128"/>
    </font>
    <font>
      <b/>
      <sz val="11"/>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20"/>
      <name val="Arial"/>
      <family val="2"/>
    </font>
    <font>
      <u/>
      <sz val="11"/>
      <name val="Arial"/>
      <family val="2"/>
    </font>
    <font>
      <sz val="14"/>
      <name val="ＭＳ Ｐゴシック"/>
      <family val="3"/>
      <charset val="128"/>
    </font>
    <font>
      <sz val="9"/>
      <name val="ＭＳ Ｐゴシック"/>
      <family val="3"/>
      <charset val="128"/>
    </font>
    <font>
      <u/>
      <sz val="18"/>
      <name val="ＭＳ Ｐゴシック"/>
      <family val="3"/>
      <charset val="128"/>
    </font>
    <font>
      <sz val="18"/>
      <name val="ＭＳ Ｐゴシック"/>
      <family val="3"/>
      <charset val="128"/>
    </font>
    <font>
      <sz val="6"/>
      <name val="ＭＳ Ｐゴシック"/>
      <family val="2"/>
      <charset val="128"/>
      <scheme val="minor"/>
    </font>
    <font>
      <sz val="18"/>
      <color theme="1"/>
      <name val="ＭＳ Ｐゴシック"/>
      <family val="3"/>
      <charset val="128"/>
      <scheme val="minor"/>
    </font>
    <font>
      <sz val="16"/>
      <name val="ＭＳ Ｐゴシック"/>
      <family val="3"/>
      <charset val="128"/>
    </font>
    <font>
      <sz val="10"/>
      <name val="ＭＳ Ｐゴシック"/>
      <family val="3"/>
      <charset val="128"/>
    </font>
    <font>
      <sz val="11"/>
      <color theme="1"/>
      <name val="ＭＳ Ｐゴシック"/>
      <family val="2"/>
      <scheme val="minor"/>
    </font>
    <font>
      <sz val="9"/>
      <color theme="1"/>
      <name val="ＭＳ Ｐゴシック"/>
      <family val="3"/>
      <charset val="128"/>
    </font>
    <font>
      <b/>
      <sz val="11"/>
      <color rgb="FFFF0000"/>
      <name val="ＭＳ Ｐゴシック"/>
      <family val="3"/>
      <charset val="128"/>
    </font>
    <font>
      <b/>
      <sz val="9"/>
      <color indexed="81"/>
      <name val="MS P ゴシック"/>
      <family val="3"/>
      <charset val="128"/>
    </font>
    <font>
      <sz val="9"/>
      <color indexed="81"/>
      <name val="MS P ゴシック"/>
      <family val="3"/>
      <charset val="128"/>
    </font>
    <font>
      <sz val="11"/>
      <color rgb="FFFF000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right style="thin">
        <color theme="1"/>
      </right>
      <top style="thin">
        <color auto="1"/>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1" fillId="0" borderId="0">
      <alignment vertical="center"/>
    </xf>
    <xf numFmtId="38" fontId="25" fillId="0" borderId="0" applyFont="0" applyFill="0" applyBorder="0" applyAlignment="0" applyProtection="0">
      <alignment vertical="center"/>
    </xf>
    <xf numFmtId="0" fontId="25" fillId="0" borderId="0"/>
    <xf numFmtId="38" fontId="1" fillId="0" borderId="0" applyFont="0" applyFill="0" applyBorder="0" applyAlignment="0" applyProtection="0">
      <alignment vertical="center"/>
    </xf>
  </cellStyleXfs>
  <cellXfs count="211">
    <xf numFmtId="0" fontId="0" fillId="0" borderId="0" xfId="0">
      <alignment vertical="center"/>
    </xf>
    <xf numFmtId="0" fontId="8" fillId="0" borderId="0" xfId="0" applyFont="1">
      <alignment vertical="center"/>
    </xf>
    <xf numFmtId="38" fontId="0" fillId="0" borderId="0" xfId="1" applyFont="1">
      <alignment vertical="center"/>
    </xf>
    <xf numFmtId="0" fontId="0" fillId="0" borderId="0" xfId="0" applyAlignment="1">
      <alignment vertical="center"/>
    </xf>
    <xf numFmtId="0" fontId="10" fillId="0" borderId="0" xfId="0" applyFo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38" fontId="0" fillId="2" borderId="5" xfId="1" applyFont="1" applyFill="1" applyBorder="1" applyAlignment="1">
      <alignment horizontal="center" vertical="center"/>
    </xf>
    <xf numFmtId="0" fontId="0" fillId="0" borderId="6" xfId="0" applyBorder="1" applyAlignment="1">
      <alignment horizontal="center" vertical="center"/>
    </xf>
    <xf numFmtId="2" fontId="0" fillId="2" borderId="8" xfId="0" applyNumberFormat="1" applyFill="1" applyBorder="1">
      <alignment vertical="center"/>
    </xf>
    <xf numFmtId="2" fontId="0" fillId="0" borderId="9" xfId="0" applyNumberFormat="1" applyBorder="1">
      <alignment vertical="center"/>
    </xf>
    <xf numFmtId="2" fontId="0" fillId="0" borderId="8" xfId="0" applyNumberFormat="1" applyBorder="1">
      <alignment vertical="center"/>
    </xf>
    <xf numFmtId="2" fontId="0" fillId="0" borderId="10" xfId="0" applyNumberFormat="1" applyBorder="1" applyAlignment="1">
      <alignment vertical="center"/>
    </xf>
    <xf numFmtId="38" fontId="0" fillId="0" borderId="10" xfId="1" applyFont="1" applyBorder="1" applyAlignment="1">
      <alignment vertical="center"/>
    </xf>
    <xf numFmtId="0" fontId="0" fillId="0" borderId="11" xfId="0" applyBorder="1" applyAlignment="1">
      <alignment horizontal="center" vertical="center"/>
    </xf>
    <xf numFmtId="2" fontId="0" fillId="0" borderId="13" xfId="0" applyNumberFormat="1" applyBorder="1" applyAlignment="1">
      <alignment vertical="center"/>
    </xf>
    <xf numFmtId="38" fontId="0" fillId="0" borderId="13" xfId="1" applyFont="1" applyBorder="1" applyAlignment="1">
      <alignment vertical="center"/>
    </xf>
    <xf numFmtId="38" fontId="0" fillId="0" borderId="14" xfId="1" applyFont="1" applyBorder="1" applyAlignment="1">
      <alignment vertical="center"/>
    </xf>
    <xf numFmtId="2" fontId="0" fillId="2" borderId="15" xfId="0" applyNumberFormat="1" applyFill="1" applyBorder="1">
      <alignment vertical="center"/>
    </xf>
    <xf numFmtId="2" fontId="0" fillId="0" borderId="15" xfId="0" applyNumberFormat="1" applyBorder="1">
      <alignment vertical="center"/>
    </xf>
    <xf numFmtId="2" fontId="0" fillId="2" borderId="18" xfId="0" applyNumberFormat="1" applyFill="1" applyBorder="1">
      <alignment vertical="center"/>
    </xf>
    <xf numFmtId="2" fontId="0" fillId="0" borderId="18" xfId="0" applyNumberFormat="1" applyBorder="1">
      <alignment vertical="center"/>
    </xf>
    <xf numFmtId="2" fontId="0" fillId="0" borderId="19" xfId="0" applyNumberFormat="1" applyBorder="1" applyAlignment="1">
      <alignment vertical="center"/>
    </xf>
    <xf numFmtId="0" fontId="0" fillId="0" borderId="19" xfId="0" applyBorder="1" applyAlignment="1">
      <alignment horizontal="center" vertical="center"/>
    </xf>
    <xf numFmtId="38" fontId="0" fillId="0" borderId="20" xfId="1" applyFont="1" applyBorder="1" applyAlignment="1">
      <alignment vertical="center"/>
    </xf>
    <xf numFmtId="177" fontId="8" fillId="0" borderId="0" xfId="0" applyNumberFormat="1" applyFont="1">
      <alignment vertical="center"/>
    </xf>
    <xf numFmtId="178" fontId="8" fillId="0" borderId="0" xfId="0" applyNumberFormat="1" applyFont="1">
      <alignment vertical="center"/>
    </xf>
    <xf numFmtId="177" fontId="10" fillId="0" borderId="0" xfId="0" applyNumberFormat="1" applyFont="1">
      <alignment vertical="center"/>
    </xf>
    <xf numFmtId="178" fontId="10" fillId="0" borderId="0" xfId="0" applyNumberFormat="1" applyFont="1">
      <alignment vertical="center"/>
    </xf>
    <xf numFmtId="0" fontId="0" fillId="0" borderId="0" xfId="0" applyAlignment="1">
      <alignment horizontal="right" vertical="center"/>
    </xf>
    <xf numFmtId="176" fontId="12" fillId="0" borderId="8" xfId="1" applyNumberFormat="1" applyFont="1" applyBorder="1">
      <alignment vertical="center"/>
    </xf>
    <xf numFmtId="176" fontId="12" fillId="0" borderId="15" xfId="1" applyNumberFormat="1" applyFont="1" applyBorder="1">
      <alignment vertical="center"/>
    </xf>
    <xf numFmtId="176" fontId="12" fillId="0" borderId="9" xfId="1" applyNumberFormat="1" applyFont="1" applyBorder="1">
      <alignment vertical="center"/>
    </xf>
    <xf numFmtId="0" fontId="0" fillId="0" borderId="7"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4" fillId="0" borderId="0" xfId="7">
      <alignment vertical="center"/>
    </xf>
    <xf numFmtId="0" fontId="4" fillId="3" borderId="0" xfId="7" applyFill="1" applyAlignment="1" applyProtection="1">
      <alignment vertical="center"/>
      <protection locked="0"/>
    </xf>
    <xf numFmtId="0" fontId="15" fillId="3" borderId="0" xfId="4" applyFont="1" applyFill="1" applyAlignment="1" applyProtection="1">
      <alignment horizontal="center" vertical="center"/>
      <protection locked="0"/>
    </xf>
    <xf numFmtId="0" fontId="5" fillId="3" borderId="0" xfId="7" applyFont="1" applyFill="1" applyAlignment="1" applyProtection="1">
      <alignment vertical="center"/>
      <protection locked="0"/>
    </xf>
    <xf numFmtId="0" fontId="5" fillId="3" borderId="0" xfId="7" applyFont="1" applyFill="1" applyAlignment="1" applyProtection="1">
      <alignment horizontal="right" vertical="center"/>
      <protection locked="0"/>
    </xf>
    <xf numFmtId="0" fontId="16" fillId="3" borderId="0" xfId="4" applyFont="1" applyFill="1" applyBorder="1" applyAlignment="1" applyProtection="1">
      <alignment vertical="center"/>
      <protection locked="0"/>
    </xf>
    <xf numFmtId="0" fontId="7" fillId="3" borderId="0" xfId="7" applyFont="1" applyFill="1" applyAlignment="1" applyProtection="1">
      <alignment vertical="center"/>
      <protection locked="0"/>
    </xf>
    <xf numFmtId="0" fontId="7" fillId="3" borderId="0" xfId="7" applyFont="1" applyFill="1" applyAlignment="1" applyProtection="1">
      <alignment horizontal="right" vertical="center"/>
      <protection locked="0"/>
    </xf>
    <xf numFmtId="0" fontId="7" fillId="3" borderId="24" xfId="4" applyFont="1" applyFill="1" applyBorder="1" applyAlignment="1" applyProtection="1">
      <alignment horizontal="center" vertical="center"/>
      <protection locked="0"/>
    </xf>
    <xf numFmtId="0" fontId="22" fillId="0" borderId="0" xfId="0" applyFont="1" applyAlignment="1">
      <alignment horizontal="center" vertical="center"/>
    </xf>
    <xf numFmtId="0" fontId="4" fillId="3" borderId="0" xfId="7" applyFill="1" applyAlignment="1" applyProtection="1">
      <alignment horizontal="right" vertical="center"/>
      <protection locked="0"/>
    </xf>
    <xf numFmtId="0" fontId="4" fillId="3" borderId="0" xfId="7" applyFill="1" applyAlignment="1">
      <alignment vertical="center"/>
    </xf>
    <xf numFmtId="0" fontId="4" fillId="4" borderId="21" xfId="7" applyFont="1" applyFill="1" applyBorder="1" applyAlignment="1">
      <alignment horizontal="center" vertical="center" wrapText="1"/>
    </xf>
    <xf numFmtId="0" fontId="0" fillId="4" borderId="21" xfId="7" applyFont="1" applyFill="1" applyBorder="1" applyAlignment="1">
      <alignment horizontal="center" vertical="center"/>
    </xf>
    <xf numFmtId="0" fontId="4" fillId="4" borderId="8" xfId="7" applyFont="1" applyFill="1" applyBorder="1" applyAlignment="1">
      <alignment horizontal="center" vertical="center"/>
    </xf>
    <xf numFmtId="0" fontId="4" fillId="4" borderId="8" xfId="7" applyFont="1" applyFill="1" applyBorder="1" applyAlignment="1">
      <alignment horizontal="center" vertical="center" wrapText="1"/>
    </xf>
    <xf numFmtId="0" fontId="0" fillId="4" borderId="8" xfId="7" applyFont="1" applyFill="1" applyBorder="1" applyAlignment="1">
      <alignment horizontal="center" vertical="center"/>
    </xf>
    <xf numFmtId="0" fontId="4" fillId="5" borderId="8" xfId="7" applyFont="1" applyFill="1" applyBorder="1" applyAlignment="1">
      <alignment horizontal="center" vertical="center"/>
    </xf>
    <xf numFmtId="0" fontId="4" fillId="5" borderId="8" xfId="7" applyFont="1" applyFill="1" applyBorder="1" applyAlignment="1">
      <alignment horizontal="center" vertical="center" wrapText="1"/>
    </xf>
    <xf numFmtId="0" fontId="4" fillId="0" borderId="8" xfId="7" applyFont="1" applyBorder="1" applyAlignment="1">
      <alignment horizontal="center" vertical="center" wrapText="1"/>
    </xf>
    <xf numFmtId="0" fontId="0" fillId="0" borderId="8" xfId="7" applyFont="1" applyBorder="1" applyAlignment="1">
      <alignment horizontal="center" vertical="center" wrapText="1"/>
    </xf>
    <xf numFmtId="0" fontId="4" fillId="0" borderId="8" xfId="7" applyBorder="1">
      <alignment vertical="center"/>
    </xf>
    <xf numFmtId="0" fontId="4" fillId="0" borderId="13" xfId="7" applyFill="1" applyBorder="1" applyAlignment="1" applyProtection="1">
      <alignment vertical="center"/>
      <protection locked="0"/>
    </xf>
    <xf numFmtId="38" fontId="0" fillId="0" borderId="8" xfId="8" applyFont="1" applyFill="1" applyBorder="1" applyAlignment="1" applyProtection="1">
      <alignment vertical="center"/>
      <protection locked="0"/>
    </xf>
    <xf numFmtId="38" fontId="0" fillId="0" borderId="12" xfId="8" applyFont="1" applyFill="1" applyBorder="1" applyAlignment="1" applyProtection="1">
      <alignment vertical="center"/>
      <protection locked="0"/>
    </xf>
    <xf numFmtId="38" fontId="0" fillId="6" borderId="8" xfId="8" applyFont="1" applyFill="1" applyBorder="1" applyAlignment="1" applyProtection="1">
      <alignment vertical="center"/>
      <protection locked="0"/>
    </xf>
    <xf numFmtId="38" fontId="4" fillId="6" borderId="8" xfId="8" applyFont="1" applyFill="1" applyBorder="1" applyAlignment="1">
      <alignment vertical="center"/>
    </xf>
    <xf numFmtId="38" fontId="0" fillId="6" borderId="8" xfId="8" applyFont="1" applyFill="1" applyBorder="1" applyAlignment="1">
      <alignment vertical="center"/>
    </xf>
    <xf numFmtId="38" fontId="4" fillId="6" borderId="8" xfId="7" applyNumberFormat="1" applyFill="1" applyBorder="1" applyAlignment="1">
      <alignment vertical="center"/>
    </xf>
    <xf numFmtId="38" fontId="24" fillId="0" borderId="8" xfId="8" applyFont="1" applyFill="1" applyBorder="1" applyProtection="1">
      <alignment vertical="center"/>
      <protection locked="0"/>
    </xf>
    <xf numFmtId="180" fontId="24" fillId="0" borderId="8" xfId="8" applyNumberFormat="1" applyFont="1" applyFill="1" applyBorder="1" applyProtection="1">
      <alignment vertical="center"/>
      <protection locked="0"/>
    </xf>
    <xf numFmtId="38" fontId="24" fillId="6" borderId="8" xfId="8" applyFont="1" applyFill="1" applyBorder="1">
      <alignment vertical="center"/>
    </xf>
    <xf numFmtId="0" fontId="24" fillId="0" borderId="8" xfId="7" applyFont="1" applyFill="1" applyBorder="1" applyProtection="1">
      <alignment vertical="center"/>
      <protection locked="0"/>
    </xf>
    <xf numFmtId="40" fontId="24" fillId="0" borderId="8" xfId="8" applyNumberFormat="1" applyFont="1" applyFill="1" applyBorder="1" applyProtection="1">
      <alignment vertical="center"/>
      <protection locked="0"/>
    </xf>
    <xf numFmtId="0" fontId="4" fillId="0" borderId="8" xfId="7" applyFill="1" applyBorder="1" applyProtection="1">
      <alignment vertical="center"/>
      <protection locked="0"/>
    </xf>
    <xf numFmtId="0" fontId="4" fillId="6" borderId="8" xfId="7" applyFill="1" applyBorder="1">
      <alignment vertical="center"/>
    </xf>
    <xf numFmtId="181" fontId="4" fillId="0" borderId="0" xfId="7" applyNumberFormat="1" applyFill="1" applyProtection="1">
      <alignment vertical="center"/>
      <protection locked="0"/>
    </xf>
    <xf numFmtId="0" fontId="4" fillId="0" borderId="8" xfId="7" applyBorder="1" applyProtection="1">
      <alignment vertical="center"/>
      <protection locked="0"/>
    </xf>
    <xf numFmtId="181" fontId="4" fillId="0" borderId="8" xfId="7" applyNumberFormat="1" applyFill="1" applyBorder="1" applyProtection="1">
      <alignment vertical="center"/>
      <protection locked="0"/>
    </xf>
    <xf numFmtId="2" fontId="4" fillId="0" borderId="8" xfId="7" applyNumberFormat="1" applyFill="1" applyBorder="1" applyProtection="1">
      <alignment vertical="center"/>
      <protection locked="0"/>
    </xf>
    <xf numFmtId="0" fontId="4" fillId="0" borderId="8" xfId="7" applyFill="1" applyBorder="1" applyAlignment="1" applyProtection="1">
      <alignment vertical="center"/>
      <protection locked="0"/>
    </xf>
    <xf numFmtId="38" fontId="0" fillId="0" borderId="9" xfId="8" applyFont="1" applyFill="1" applyBorder="1" applyAlignment="1" applyProtection="1">
      <alignment vertical="center"/>
      <protection locked="0"/>
    </xf>
    <xf numFmtId="38" fontId="24" fillId="0" borderId="8" xfId="9" applyFont="1" applyFill="1" applyBorder="1" applyProtection="1">
      <alignment vertical="center"/>
      <protection locked="0"/>
    </xf>
    <xf numFmtId="0" fontId="4" fillId="3" borderId="0" xfId="7" applyFill="1" applyAlignment="1">
      <alignment horizontal="right" vertical="center"/>
    </xf>
    <xf numFmtId="0" fontId="4" fillId="6" borderId="12" xfId="7" applyFill="1" applyBorder="1" applyAlignment="1">
      <alignment horizontal="center" vertical="center"/>
    </xf>
    <xf numFmtId="2" fontId="17" fillId="0" borderId="13" xfId="7" applyNumberFormat="1" applyFont="1" applyFill="1" applyBorder="1" applyAlignment="1" applyProtection="1">
      <alignment vertical="center" shrinkToFit="1"/>
      <protection locked="0"/>
    </xf>
    <xf numFmtId="0" fontId="4" fillId="0" borderId="0" xfId="7" applyFill="1" applyBorder="1" applyAlignment="1">
      <alignment horizontal="center" vertical="center"/>
    </xf>
    <xf numFmtId="2" fontId="17" fillId="6" borderId="13" xfId="7" applyNumberFormat="1" applyFont="1" applyFill="1" applyBorder="1" applyAlignment="1">
      <alignment vertical="center" shrinkToFit="1"/>
    </xf>
    <xf numFmtId="38" fontId="0" fillId="3" borderId="0" xfId="8" applyFont="1" applyFill="1" applyBorder="1" applyAlignment="1">
      <alignment vertical="center"/>
    </xf>
    <xf numFmtId="0" fontId="4" fillId="3" borderId="0" xfId="7" applyFill="1" applyBorder="1" applyAlignment="1">
      <alignment vertical="center"/>
    </xf>
    <xf numFmtId="0" fontId="4" fillId="3" borderId="0" xfId="7" applyFill="1" applyAlignment="1">
      <alignment vertical="center" shrinkToFit="1"/>
    </xf>
    <xf numFmtId="0" fontId="24" fillId="3" borderId="0" xfId="7" applyFont="1" applyFill="1" applyAlignment="1">
      <alignment vertical="center"/>
    </xf>
    <xf numFmtId="0" fontId="4" fillId="0" borderId="0" xfId="7" applyAlignment="1">
      <alignment horizontal="center" vertical="center"/>
    </xf>
    <xf numFmtId="0" fontId="18" fillId="4" borderId="22" xfId="7" applyFont="1" applyFill="1" applyBorder="1" applyAlignment="1">
      <alignment vertical="center"/>
    </xf>
    <xf numFmtId="0" fontId="18" fillId="4" borderId="12" xfId="7" applyFont="1" applyFill="1" applyBorder="1" applyAlignment="1">
      <alignment vertical="center"/>
    </xf>
    <xf numFmtId="38" fontId="17" fillId="6" borderId="26" xfId="8" applyFont="1" applyFill="1" applyBorder="1" applyAlignment="1">
      <alignment horizontal="right" vertical="center" shrinkToFit="1"/>
    </xf>
    <xf numFmtId="0" fontId="4" fillId="6" borderId="27" xfId="7" applyFill="1" applyBorder="1" applyAlignment="1">
      <alignment horizontal="center" vertical="center"/>
    </xf>
    <xf numFmtId="38" fontId="17" fillId="6" borderId="29" xfId="8" applyFont="1" applyFill="1" applyBorder="1" applyAlignment="1">
      <alignment horizontal="right" vertical="center" shrinkToFit="1"/>
    </xf>
    <xf numFmtId="0" fontId="4" fillId="6" borderId="30" xfId="7" applyFill="1" applyBorder="1" applyAlignment="1">
      <alignment horizontal="center" vertical="center"/>
    </xf>
    <xf numFmtId="0" fontId="4" fillId="0" borderId="0" xfId="7" applyAlignment="1">
      <alignment vertical="center"/>
    </xf>
    <xf numFmtId="0" fontId="4" fillId="0" borderId="0" xfId="7" applyAlignment="1">
      <alignment horizontal="right" vertical="center"/>
    </xf>
    <xf numFmtId="0" fontId="4" fillId="0" borderId="0" xfId="7" applyBorder="1">
      <alignment vertical="center"/>
    </xf>
    <xf numFmtId="0" fontId="11" fillId="2" borderId="8" xfId="10" applyFont="1" applyFill="1" applyBorder="1" applyAlignment="1">
      <alignment horizontal="center" vertical="center" wrapText="1"/>
    </xf>
    <xf numFmtId="176" fontId="11" fillId="2" borderId="13" xfId="10" applyNumberFormat="1" applyFont="1" applyFill="1" applyBorder="1" applyAlignment="1">
      <alignment horizontal="center" vertical="center"/>
    </xf>
    <xf numFmtId="49" fontId="11" fillId="0" borderId="0" xfId="10" applyNumberFormat="1" applyFont="1" applyAlignment="1">
      <alignment horizontal="center" vertical="center"/>
    </xf>
    <xf numFmtId="0" fontId="11" fillId="0" borderId="0" xfId="10" applyFont="1">
      <alignment vertical="center"/>
    </xf>
    <xf numFmtId="176" fontId="11" fillId="2" borderId="8" xfId="10" applyNumberFormat="1" applyFont="1" applyFill="1" applyBorder="1" applyAlignment="1">
      <alignment horizontal="center" vertical="center"/>
    </xf>
    <xf numFmtId="0" fontId="12" fillId="0" borderId="8" xfId="10" applyFont="1" applyBorder="1" applyAlignment="1">
      <alignment horizontal="center" vertical="center"/>
    </xf>
    <xf numFmtId="177" fontId="12" fillId="0" borderId="8" xfId="10" applyNumberFormat="1" applyFont="1" applyBorder="1" applyAlignment="1">
      <alignment horizontal="right" vertical="center"/>
    </xf>
    <xf numFmtId="178" fontId="12" fillId="0" borderId="8" xfId="10" applyNumberFormat="1" applyFont="1" applyBorder="1" applyAlignment="1">
      <alignment horizontal="right" vertical="center"/>
    </xf>
    <xf numFmtId="179" fontId="12" fillId="0" borderId="8" xfId="10" applyNumberFormat="1" applyFont="1" applyBorder="1" applyAlignment="1">
      <alignment horizontal="center" vertical="center"/>
    </xf>
    <xf numFmtId="0" fontId="13" fillId="3" borderId="8" xfId="11" applyNumberFormat="1" applyFont="1" applyFill="1" applyBorder="1" applyAlignment="1">
      <alignment horizontal="center" vertical="center" wrapText="1"/>
    </xf>
    <xf numFmtId="49" fontId="13" fillId="0" borderId="0" xfId="10" applyNumberFormat="1" applyFont="1" applyAlignment="1">
      <alignment horizontal="center" vertical="center"/>
    </xf>
    <xf numFmtId="0" fontId="13" fillId="0" borderId="0" xfId="10" applyFont="1">
      <alignment vertical="center"/>
    </xf>
    <xf numFmtId="0" fontId="12" fillId="3" borderId="8" xfId="11" applyFont="1" applyFill="1" applyBorder="1" applyAlignment="1">
      <alignment horizontal="center" vertical="center"/>
    </xf>
    <xf numFmtId="177" fontId="12" fillId="3" borderId="8" xfId="11" applyNumberFormat="1" applyFont="1" applyFill="1" applyBorder="1" applyAlignment="1">
      <alignment horizontal="right" vertical="center"/>
    </xf>
    <xf numFmtId="178" fontId="12" fillId="3" borderId="21" xfId="11" applyNumberFormat="1" applyFont="1" applyFill="1" applyBorder="1" applyAlignment="1">
      <alignment horizontal="right" vertical="center"/>
    </xf>
    <xf numFmtId="179" fontId="12" fillId="3" borderId="21" xfId="11" applyNumberFormat="1" applyFont="1" applyFill="1" applyBorder="1" applyAlignment="1">
      <alignment horizontal="center" vertical="center"/>
    </xf>
    <xf numFmtId="0" fontId="12" fillId="3" borderId="21" xfId="11" applyFont="1" applyFill="1" applyBorder="1" applyAlignment="1">
      <alignment horizontal="center" vertical="center"/>
    </xf>
    <xf numFmtId="176" fontId="12" fillId="3" borderId="8" xfId="12" applyNumberFormat="1" applyFont="1" applyFill="1" applyBorder="1" applyAlignment="1">
      <alignment vertical="center"/>
    </xf>
    <xf numFmtId="176" fontId="12" fillId="3" borderId="21" xfId="12" applyNumberFormat="1" applyFont="1" applyFill="1" applyBorder="1" applyAlignment="1">
      <alignment vertical="center"/>
    </xf>
    <xf numFmtId="176" fontId="12" fillId="3" borderId="21" xfId="12" applyNumberFormat="1" applyFont="1" applyFill="1" applyBorder="1" applyAlignment="1">
      <alignment horizontal="center" vertical="center"/>
    </xf>
    <xf numFmtId="176" fontId="12" fillId="3" borderId="21" xfId="12" applyNumberFormat="1" applyFont="1" applyFill="1" applyBorder="1">
      <alignment vertical="center"/>
    </xf>
    <xf numFmtId="0" fontId="25" fillId="0" borderId="0" xfId="13"/>
    <xf numFmtId="0" fontId="12" fillId="0" borderId="15" xfId="10" applyFont="1" applyBorder="1" applyAlignment="1">
      <alignment horizontal="center" vertical="center"/>
    </xf>
    <xf numFmtId="177" fontId="12" fillId="0" borderId="15" xfId="10" applyNumberFormat="1" applyFont="1" applyBorder="1" applyAlignment="1">
      <alignment horizontal="right" vertical="center"/>
    </xf>
    <xf numFmtId="178" fontId="12" fillId="0" borderId="15" xfId="10" applyNumberFormat="1" applyFont="1" applyBorder="1" applyAlignment="1">
      <alignment horizontal="right" vertical="center"/>
    </xf>
    <xf numFmtId="179" fontId="12" fillId="0" borderId="15" xfId="10" applyNumberFormat="1" applyFont="1" applyBorder="1" applyAlignment="1">
      <alignment horizontal="center" vertical="center"/>
    </xf>
    <xf numFmtId="0" fontId="13" fillId="0" borderId="0" xfId="10" applyFont="1" applyAlignment="1">
      <alignment horizontal="right" vertical="center"/>
    </xf>
    <xf numFmtId="0" fontId="30" fillId="3" borderId="0" xfId="11" applyFont="1" applyFill="1">
      <alignment vertical="center"/>
    </xf>
    <xf numFmtId="177" fontId="13" fillId="0" borderId="0" xfId="10" applyNumberFormat="1" applyFont="1" applyAlignment="1">
      <alignment horizontal="right" vertical="center"/>
    </xf>
    <xf numFmtId="178" fontId="13" fillId="0" borderId="0" xfId="10" applyNumberFormat="1" applyFont="1" applyAlignment="1">
      <alignment horizontal="right" vertical="center"/>
    </xf>
    <xf numFmtId="176" fontId="13" fillId="0" borderId="0" xfId="10" applyNumberFormat="1" applyFont="1">
      <alignment vertical="center"/>
    </xf>
    <xf numFmtId="40" fontId="14" fillId="0" borderId="0" xfId="14" applyNumberFormat="1" applyFont="1">
      <alignment vertical="center"/>
    </xf>
    <xf numFmtId="0" fontId="13" fillId="0" borderId="0" xfId="10" applyNumberFormat="1" applyFont="1" applyAlignment="1">
      <alignment horizontal="center" vertical="center"/>
    </xf>
    <xf numFmtId="177" fontId="13" fillId="0" borderId="0" xfId="10" applyNumberFormat="1" applyFont="1" applyAlignment="1">
      <alignment horizontal="left" vertical="center"/>
    </xf>
    <xf numFmtId="38" fontId="0" fillId="0" borderId="31" xfId="1" applyFont="1" applyBorder="1" applyAlignment="1">
      <alignment vertical="center"/>
    </xf>
    <xf numFmtId="38" fontId="0" fillId="0" borderId="32" xfId="1" applyFont="1" applyBorder="1" applyAlignment="1">
      <alignment vertical="center"/>
    </xf>
    <xf numFmtId="176" fontId="11" fillId="2" borderId="13" xfId="10" applyNumberFormat="1" applyFont="1" applyFill="1" applyBorder="1" applyAlignment="1">
      <alignment horizontal="center" vertical="center"/>
    </xf>
    <xf numFmtId="0" fontId="12" fillId="3" borderId="21" xfId="11" applyFont="1" applyFill="1" applyBorder="1" applyAlignment="1">
      <alignment horizontal="center" vertical="center"/>
    </xf>
    <xf numFmtId="2" fontId="0" fillId="0" borderId="8" xfId="0" applyNumberFormat="1" applyFill="1" applyBorder="1">
      <alignment vertical="center"/>
    </xf>
    <xf numFmtId="2" fontId="0" fillId="0" borderId="15" xfId="0" applyNumberFormat="1" applyFill="1" applyBorder="1">
      <alignment vertical="center"/>
    </xf>
    <xf numFmtId="2" fontId="0" fillId="0" borderId="18" xfId="0" applyNumberFormat="1" applyFill="1" applyBorder="1">
      <alignment vertical="center"/>
    </xf>
    <xf numFmtId="0" fontId="13" fillId="3" borderId="15" xfId="11" applyNumberFormat="1" applyFont="1" applyFill="1" applyBorder="1" applyAlignment="1">
      <alignment horizontal="center" vertical="center" wrapText="1"/>
    </xf>
    <xf numFmtId="2" fontId="0" fillId="2" borderId="9" xfId="0" applyNumberFormat="1" applyFill="1"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0" xfId="0" applyAlignment="1">
      <alignment horizontal="left" vertical="center" wrapText="1"/>
    </xf>
    <xf numFmtId="0" fontId="27" fillId="0" borderId="0" xfId="7" applyFont="1" applyBorder="1" applyAlignment="1">
      <alignment horizontal="center" vertical="center" wrapText="1"/>
    </xf>
    <xf numFmtId="0" fontId="0" fillId="4" borderId="13" xfId="7" applyFont="1" applyFill="1" applyBorder="1" applyAlignment="1">
      <alignment horizontal="center" vertical="center"/>
    </xf>
    <xf numFmtId="0" fontId="0" fillId="4" borderId="12" xfId="7" applyFont="1" applyFill="1" applyBorder="1" applyAlignment="1">
      <alignment horizontal="center" vertical="center"/>
    </xf>
    <xf numFmtId="38" fontId="17" fillId="6" borderId="13" xfId="8" applyFont="1" applyFill="1" applyBorder="1" applyAlignment="1">
      <alignment vertical="center" shrinkToFit="1"/>
    </xf>
    <xf numFmtId="38" fontId="17" fillId="6" borderId="22" xfId="8" applyFont="1" applyFill="1" applyBorder="1" applyAlignment="1">
      <alignment vertical="center" shrinkToFit="1"/>
    </xf>
    <xf numFmtId="0" fontId="4" fillId="4" borderId="13" xfId="7" applyFill="1" applyBorder="1" applyAlignment="1">
      <alignment horizontal="center" vertical="center"/>
    </xf>
    <xf numFmtId="0" fontId="4" fillId="4" borderId="12" xfId="7" applyFill="1" applyBorder="1" applyAlignment="1">
      <alignment horizontal="center" vertical="center"/>
    </xf>
    <xf numFmtId="0" fontId="4" fillId="4" borderId="22" xfId="7" applyFill="1" applyBorder="1" applyAlignment="1">
      <alignment horizontal="center" vertical="center"/>
    </xf>
    <xf numFmtId="0" fontId="0" fillId="3" borderId="24" xfId="7" applyFont="1" applyFill="1" applyBorder="1" applyAlignment="1">
      <alignment horizontal="left" vertical="center"/>
    </xf>
    <xf numFmtId="0" fontId="26" fillId="4" borderId="22" xfId="7" applyFont="1" applyFill="1" applyBorder="1" applyAlignment="1">
      <alignment vertical="center" wrapText="1"/>
    </xf>
    <xf numFmtId="0" fontId="26" fillId="4" borderId="28" xfId="7" applyFont="1" applyFill="1" applyBorder="1" applyAlignment="1">
      <alignment vertical="center" wrapText="1"/>
    </xf>
    <xf numFmtId="182" fontId="5" fillId="3" borderId="13" xfId="7" applyNumberFormat="1" applyFont="1" applyFill="1" applyBorder="1" applyAlignment="1" applyProtection="1">
      <alignment horizontal="center" vertical="center"/>
      <protection locked="0"/>
    </xf>
    <xf numFmtId="182" fontId="5" fillId="3" borderId="12" xfId="7" applyNumberFormat="1" applyFont="1" applyFill="1" applyBorder="1" applyAlignment="1" applyProtection="1">
      <alignment horizontal="center" vertical="center"/>
      <protection locked="0"/>
    </xf>
    <xf numFmtId="0" fontId="0" fillId="0" borderId="13" xfId="7" applyFont="1" applyFill="1" applyBorder="1" applyAlignment="1" applyProtection="1">
      <alignment horizontal="center" vertical="center"/>
      <protection locked="0"/>
    </xf>
    <xf numFmtId="0" fontId="0" fillId="0" borderId="12" xfId="7" applyFont="1" applyFill="1" applyBorder="1" applyAlignment="1" applyProtection="1">
      <alignment horizontal="center" vertical="center"/>
      <protection locked="0"/>
    </xf>
    <xf numFmtId="0" fontId="4" fillId="0" borderId="13" xfId="7" applyFill="1" applyBorder="1" applyAlignment="1" applyProtection="1">
      <alignment horizontal="center" vertical="center"/>
      <protection locked="0"/>
    </xf>
    <xf numFmtId="0" fontId="4" fillId="0" borderId="12" xfId="7" applyFill="1" applyBorder="1" applyAlignment="1" applyProtection="1">
      <alignment horizontal="center" vertical="center"/>
      <protection locked="0"/>
    </xf>
    <xf numFmtId="0" fontId="24" fillId="4" borderId="13" xfId="7" applyFont="1" applyFill="1" applyBorder="1" applyAlignment="1">
      <alignment horizontal="center" vertical="center"/>
    </xf>
    <xf numFmtId="0" fontId="24" fillId="4" borderId="12" xfId="7" applyFont="1" applyFill="1" applyBorder="1" applyAlignment="1">
      <alignment horizontal="center" vertical="center"/>
    </xf>
    <xf numFmtId="0" fontId="20" fillId="0" borderId="0" xfId="7" applyFont="1" applyAlignment="1">
      <alignment horizontal="center" vertical="center"/>
    </xf>
    <xf numFmtId="0" fontId="23" fillId="0" borderId="0" xfId="7" applyFont="1" applyAlignment="1">
      <alignment horizontal="center" vertical="top"/>
    </xf>
    <xf numFmtId="0" fontId="23" fillId="0" borderId="24" xfId="7" applyFont="1" applyBorder="1" applyAlignment="1">
      <alignment horizontal="center" vertical="top"/>
    </xf>
    <xf numFmtId="0" fontId="4" fillId="4" borderId="26" xfId="7" applyFont="1" applyFill="1" applyBorder="1" applyAlignment="1">
      <alignment horizontal="center" vertical="center"/>
    </xf>
    <xf numFmtId="0" fontId="4" fillId="4" borderId="27" xfId="7" applyFont="1" applyFill="1" applyBorder="1" applyAlignment="1">
      <alignment horizontal="center" vertical="center"/>
    </xf>
    <xf numFmtId="0" fontId="4" fillId="4" borderId="23" xfId="7" applyFont="1" applyFill="1" applyBorder="1" applyAlignment="1">
      <alignment horizontal="center" vertical="center"/>
    </xf>
    <xf numFmtId="0" fontId="4" fillId="4" borderId="7" xfId="7" applyFont="1" applyFill="1" applyBorder="1" applyAlignment="1">
      <alignment horizontal="center" vertical="center"/>
    </xf>
    <xf numFmtId="0" fontId="4" fillId="4" borderId="21" xfId="7" applyFont="1" applyFill="1" applyBorder="1" applyAlignment="1">
      <alignment horizontal="center" vertical="center" wrapText="1"/>
    </xf>
    <xf numFmtId="0" fontId="4" fillId="4" borderId="9" xfId="7" applyFont="1" applyFill="1" applyBorder="1" applyAlignment="1">
      <alignment horizontal="center" vertical="center" wrapText="1"/>
    </xf>
    <xf numFmtId="0" fontId="4" fillId="4" borderId="21" xfId="7" applyFont="1" applyFill="1" applyBorder="1" applyAlignment="1">
      <alignment horizontal="center" vertical="center"/>
    </xf>
    <xf numFmtId="0" fontId="4" fillId="4" borderId="9" xfId="7" applyFont="1" applyFill="1" applyBorder="1" applyAlignment="1">
      <alignment horizontal="center" vertical="center"/>
    </xf>
    <xf numFmtId="0" fontId="4" fillId="4" borderId="13" xfId="7" applyFont="1" applyFill="1" applyBorder="1" applyAlignment="1">
      <alignment horizontal="center" vertical="center"/>
    </xf>
    <xf numFmtId="0" fontId="4" fillId="4" borderId="22" xfId="7" applyFont="1" applyFill="1" applyBorder="1" applyAlignment="1">
      <alignment horizontal="center" vertical="center"/>
    </xf>
    <xf numFmtId="0" fontId="4" fillId="4" borderId="12" xfId="7" applyFont="1" applyFill="1" applyBorder="1" applyAlignment="1">
      <alignment horizontal="center" vertical="center"/>
    </xf>
    <xf numFmtId="38" fontId="4" fillId="4" borderId="21" xfId="7" applyNumberFormat="1" applyFill="1" applyBorder="1" applyAlignment="1">
      <alignment horizontal="center" vertical="center"/>
    </xf>
    <xf numFmtId="38" fontId="4" fillId="4" borderId="9" xfId="7" applyNumberFormat="1" applyFill="1" applyBorder="1" applyAlignment="1">
      <alignment horizontal="center" vertical="center"/>
    </xf>
    <xf numFmtId="0" fontId="7" fillId="3" borderId="0" xfId="7" applyFont="1" applyFill="1" applyAlignment="1" applyProtection="1">
      <alignment horizontal="right" vertical="center"/>
      <protection locked="0"/>
    </xf>
    <xf numFmtId="0" fontId="7" fillId="3" borderId="25" xfId="7" applyFont="1" applyFill="1" applyBorder="1" applyAlignment="1" applyProtection="1">
      <alignment horizontal="left" vertical="center"/>
      <protection locked="0"/>
    </xf>
    <xf numFmtId="0" fontId="7" fillId="3" borderId="24" xfId="7" applyFont="1" applyFill="1" applyBorder="1" applyAlignment="1" applyProtection="1">
      <alignment horizontal="center" vertical="center"/>
      <protection locked="0"/>
    </xf>
    <xf numFmtId="0" fontId="5" fillId="3" borderId="0" xfId="7" applyFont="1" applyFill="1" applyAlignment="1" applyProtection="1">
      <alignment horizontal="right" vertical="center"/>
      <protection locked="0"/>
    </xf>
    <xf numFmtId="0" fontId="5" fillId="3" borderId="24" xfId="7" applyFont="1" applyFill="1" applyBorder="1" applyAlignment="1" applyProtection="1">
      <alignment horizontal="left" vertical="center"/>
      <protection locked="0"/>
    </xf>
    <xf numFmtId="0" fontId="7" fillId="3" borderId="22" xfId="4" applyFont="1" applyFill="1" applyBorder="1" applyAlignment="1" applyProtection="1">
      <alignment horizontal="right" vertical="center"/>
      <protection locked="0"/>
    </xf>
    <xf numFmtId="0" fontId="19" fillId="3" borderId="0" xfId="4" applyFont="1" applyFill="1" applyAlignment="1" applyProtection="1">
      <alignment horizontal="center" vertical="center"/>
      <protection locked="0"/>
    </xf>
    <xf numFmtId="0" fontId="5" fillId="3" borderId="0" xfId="4" applyFont="1" applyFill="1" applyBorder="1" applyAlignment="1" applyProtection="1">
      <alignment horizontal="right" vertical="center"/>
      <protection locked="0"/>
    </xf>
    <xf numFmtId="0" fontId="7" fillId="3" borderId="24" xfId="4" applyFont="1" applyFill="1" applyBorder="1" applyAlignment="1" applyProtection="1">
      <alignment horizontal="left" vertical="center"/>
      <protection locked="0"/>
    </xf>
    <xf numFmtId="0" fontId="5" fillId="3" borderId="24" xfId="7" applyFont="1" applyFill="1" applyBorder="1" applyAlignment="1" applyProtection="1">
      <alignment vertical="center"/>
      <protection locked="0"/>
    </xf>
    <xf numFmtId="0" fontId="7" fillId="3" borderId="22" xfId="7" applyFont="1" applyFill="1" applyBorder="1" applyAlignment="1" applyProtection="1">
      <alignment horizontal="left" vertical="center"/>
      <protection locked="0"/>
    </xf>
    <xf numFmtId="176" fontId="11" fillId="2" borderId="13" xfId="10" applyNumberFormat="1" applyFont="1" applyFill="1" applyBorder="1" applyAlignment="1">
      <alignment horizontal="center" vertical="center"/>
    </xf>
    <xf numFmtId="176" fontId="11" fillId="2" borderId="12" xfId="10" applyNumberFormat="1" applyFont="1" applyFill="1" applyBorder="1" applyAlignment="1">
      <alignment horizontal="center" vertical="center"/>
    </xf>
    <xf numFmtId="176" fontId="11" fillId="2" borderId="22" xfId="10" applyNumberFormat="1" applyFont="1" applyFill="1" applyBorder="1" applyAlignment="1">
      <alignment horizontal="center" vertical="center"/>
    </xf>
    <xf numFmtId="0" fontId="12" fillId="3" borderId="21" xfId="11" applyFont="1" applyFill="1" applyBorder="1" applyAlignment="1">
      <alignment horizontal="center" vertical="center"/>
    </xf>
    <xf numFmtId="0" fontId="12" fillId="3" borderId="9" xfId="11" applyFont="1" applyFill="1" applyBorder="1" applyAlignment="1">
      <alignment horizontal="center" vertical="center"/>
    </xf>
    <xf numFmtId="0" fontId="12" fillId="0" borderId="23" xfId="10" applyFont="1" applyFill="1" applyBorder="1" applyAlignment="1">
      <alignment horizontal="right" vertical="center"/>
    </xf>
    <xf numFmtId="0" fontId="12" fillId="0" borderId="24" xfId="10" applyFont="1" applyFill="1" applyBorder="1" applyAlignment="1">
      <alignment horizontal="right" vertical="center"/>
    </xf>
    <xf numFmtId="0" fontId="12" fillId="0" borderId="7" xfId="10" applyFont="1" applyFill="1" applyBorder="1" applyAlignment="1">
      <alignment horizontal="right" vertical="center"/>
    </xf>
    <xf numFmtId="177" fontId="11" fillId="2" borderId="21" xfId="10" applyNumberFormat="1" applyFont="1" applyFill="1" applyBorder="1" applyAlignment="1">
      <alignment horizontal="center" vertical="center"/>
    </xf>
    <xf numFmtId="177" fontId="11" fillId="2" borderId="9" xfId="10" applyNumberFormat="1" applyFont="1" applyFill="1" applyBorder="1" applyAlignment="1">
      <alignment horizontal="center" vertical="center"/>
    </xf>
    <xf numFmtId="178" fontId="11" fillId="2" borderId="21" xfId="10" applyNumberFormat="1" applyFont="1" applyFill="1" applyBorder="1" applyAlignment="1">
      <alignment horizontal="center" vertical="center"/>
    </xf>
    <xf numFmtId="178" fontId="11" fillId="2" borderId="9" xfId="10" applyNumberFormat="1" applyFont="1" applyFill="1" applyBorder="1" applyAlignment="1">
      <alignment horizontal="center" vertical="center"/>
    </xf>
    <xf numFmtId="0" fontId="11" fillId="2" borderId="21" xfId="10" applyFont="1" applyFill="1" applyBorder="1" applyAlignment="1">
      <alignment horizontal="center" vertical="center" wrapText="1"/>
    </xf>
    <xf numFmtId="0" fontId="11" fillId="2" borderId="9" xfId="10" applyFont="1" applyFill="1" applyBorder="1" applyAlignment="1">
      <alignment horizontal="center" vertical="center" wrapText="1"/>
    </xf>
    <xf numFmtId="0" fontId="11" fillId="2" borderId="21" xfId="10" applyFont="1" applyFill="1" applyBorder="1" applyAlignment="1">
      <alignment horizontal="center" vertical="center"/>
    </xf>
    <xf numFmtId="0" fontId="11" fillId="2" borderId="9" xfId="10" applyFont="1" applyFill="1" applyBorder="1" applyAlignment="1">
      <alignment horizontal="center" vertical="center"/>
    </xf>
    <xf numFmtId="176" fontId="11" fillId="2" borderId="21" xfId="10" applyNumberFormat="1" applyFont="1" applyFill="1" applyBorder="1" applyAlignment="1">
      <alignment horizontal="center" vertical="center"/>
    </xf>
    <xf numFmtId="176" fontId="11" fillId="2" borderId="9" xfId="10" applyNumberFormat="1" applyFont="1" applyFill="1" applyBorder="1" applyAlignment="1">
      <alignment horizontal="center" vertical="center"/>
    </xf>
  </cellXfs>
  <cellStyles count="15">
    <cellStyle name="桁区切り" xfId="1" builtinId="6"/>
    <cellStyle name="桁区切り 2 2" xfId="3" xr:uid="{00000000-0005-0000-0000-000001000000}"/>
    <cellStyle name="桁区切り 2 2 2" xfId="6" xr:uid="{00000000-0005-0000-0000-000002000000}"/>
    <cellStyle name="桁区切り 2 2 3" xfId="14" xr:uid="{50F5CE3A-701D-4BA6-9F76-87D6D233309B}"/>
    <cellStyle name="桁区切り 2 3" xfId="8" xr:uid="{D3D55747-B5D0-4CB7-8236-4E1B4EF7CCEE}"/>
    <cellStyle name="桁区切り 3 2" xfId="9" xr:uid="{A9D74127-2BD8-41E7-9A02-EACDBE804066}"/>
    <cellStyle name="桁区切り 4" xfId="12" xr:uid="{1532F8A1-ED6C-489B-9268-D2A58F3BEE63}"/>
    <cellStyle name="標準" xfId="0" builtinId="0"/>
    <cellStyle name="標準 2 2" xfId="2" xr:uid="{00000000-0005-0000-0000-000004000000}"/>
    <cellStyle name="標準 2 2 2" xfId="5" xr:uid="{00000000-0005-0000-0000-000005000000}"/>
    <cellStyle name="標準 2 2 2 2" xfId="11" xr:uid="{1F321235-9D22-40B7-BDB8-DD936A5346B2}"/>
    <cellStyle name="標準 2 2 3" xfId="10" xr:uid="{4D1B2DEF-68CE-4C6F-A68F-41AF59E08C00}"/>
    <cellStyle name="標準 2 3" xfId="7" xr:uid="{CAC1833C-AB14-400C-9802-B299F4308118}"/>
    <cellStyle name="標準 5" xfId="13" xr:uid="{CFA6C497-7968-44E2-9022-4722589AD028}"/>
    <cellStyle name="標準_H20年度版経理処理規程別表3・4（従事日誌・労務費積算表）"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403412</xdr:colOff>
      <xdr:row>4</xdr:row>
      <xdr:rowOff>33618</xdr:rowOff>
    </xdr:from>
    <xdr:to>
      <xdr:col>18</xdr:col>
      <xdr:colOff>246529</xdr:colOff>
      <xdr:row>6</xdr:row>
      <xdr:rowOff>89647</xdr:rowOff>
    </xdr:to>
    <xdr:sp macro="" textlink="">
      <xdr:nvSpPr>
        <xdr:cNvPr id="2" name="円/楕円 4">
          <a:extLst>
            <a:ext uri="{FF2B5EF4-FFF2-40B4-BE49-F238E27FC236}">
              <a16:creationId xmlns:a16="http://schemas.microsoft.com/office/drawing/2014/main" id="{A8A88F3F-80DC-47F7-990F-7BFCB4169F74}"/>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3" name="円/楕円 4">
          <a:extLst>
            <a:ext uri="{FF2B5EF4-FFF2-40B4-BE49-F238E27FC236}">
              <a16:creationId xmlns:a16="http://schemas.microsoft.com/office/drawing/2014/main" id="{E9DD9F49-4DD4-4CB5-A89D-2D9FBBDDEBF2}"/>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4" name="円/楕円 4">
          <a:extLst>
            <a:ext uri="{FF2B5EF4-FFF2-40B4-BE49-F238E27FC236}">
              <a16:creationId xmlns:a16="http://schemas.microsoft.com/office/drawing/2014/main" id="{18E3AB56-AFD8-4D60-A10B-5A3E67B1E33A}"/>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5" name="円/楕円 4">
          <a:extLst>
            <a:ext uri="{FF2B5EF4-FFF2-40B4-BE49-F238E27FC236}">
              <a16:creationId xmlns:a16="http://schemas.microsoft.com/office/drawing/2014/main" id="{E87979D2-CB9E-4207-AB06-7C6B21D12EDA}"/>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6" name="円/楕円 4">
          <a:extLst>
            <a:ext uri="{FF2B5EF4-FFF2-40B4-BE49-F238E27FC236}">
              <a16:creationId xmlns:a16="http://schemas.microsoft.com/office/drawing/2014/main" id="{8D07D408-5E0E-4F74-868A-71085D94A1E7}"/>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7" name="円/楕円 4">
          <a:extLst>
            <a:ext uri="{FF2B5EF4-FFF2-40B4-BE49-F238E27FC236}">
              <a16:creationId xmlns:a16="http://schemas.microsoft.com/office/drawing/2014/main" id="{414785D7-07DB-4BA4-9B45-2124D5A0E751}"/>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8" name="円/楕円 4">
          <a:extLst>
            <a:ext uri="{FF2B5EF4-FFF2-40B4-BE49-F238E27FC236}">
              <a16:creationId xmlns:a16="http://schemas.microsoft.com/office/drawing/2014/main" id="{F84D092F-1465-426C-B5AE-ED6051C25AD2}"/>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9" name="円/楕円 4">
          <a:extLst>
            <a:ext uri="{FF2B5EF4-FFF2-40B4-BE49-F238E27FC236}">
              <a16:creationId xmlns:a16="http://schemas.microsoft.com/office/drawing/2014/main" id="{E881A5DC-CCD0-47EF-B70A-E7E15F44C43D}"/>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403412</xdr:colOff>
      <xdr:row>4</xdr:row>
      <xdr:rowOff>33618</xdr:rowOff>
    </xdr:from>
    <xdr:to>
      <xdr:col>18</xdr:col>
      <xdr:colOff>246529</xdr:colOff>
      <xdr:row>6</xdr:row>
      <xdr:rowOff>89647</xdr:rowOff>
    </xdr:to>
    <xdr:sp macro="" textlink="">
      <xdr:nvSpPr>
        <xdr:cNvPr id="2" name="円/楕円 4">
          <a:extLst>
            <a:ext uri="{FF2B5EF4-FFF2-40B4-BE49-F238E27FC236}">
              <a16:creationId xmlns:a16="http://schemas.microsoft.com/office/drawing/2014/main" id="{E3C51D67-1F18-4846-8263-81FEE1E28A33}"/>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3" name="円/楕円 4">
          <a:extLst>
            <a:ext uri="{FF2B5EF4-FFF2-40B4-BE49-F238E27FC236}">
              <a16:creationId xmlns:a16="http://schemas.microsoft.com/office/drawing/2014/main" id="{DABCFE75-0C61-402A-8934-FDEF85C95E95}"/>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4" name="円/楕円 4">
          <a:extLst>
            <a:ext uri="{FF2B5EF4-FFF2-40B4-BE49-F238E27FC236}">
              <a16:creationId xmlns:a16="http://schemas.microsoft.com/office/drawing/2014/main" id="{1DBBF758-FA78-4AE0-88F6-2F8E6CA63614}"/>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5" name="円/楕円 4">
          <a:extLst>
            <a:ext uri="{FF2B5EF4-FFF2-40B4-BE49-F238E27FC236}">
              <a16:creationId xmlns:a16="http://schemas.microsoft.com/office/drawing/2014/main" id="{02C5F8AD-0C82-4615-8047-862974A12AF2}"/>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6" name="円/楕円 4">
          <a:extLst>
            <a:ext uri="{FF2B5EF4-FFF2-40B4-BE49-F238E27FC236}">
              <a16:creationId xmlns:a16="http://schemas.microsoft.com/office/drawing/2014/main" id="{56D35E08-2E93-44D6-8660-E4557905BE09}"/>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7" name="円/楕円 4">
          <a:extLst>
            <a:ext uri="{FF2B5EF4-FFF2-40B4-BE49-F238E27FC236}">
              <a16:creationId xmlns:a16="http://schemas.microsoft.com/office/drawing/2014/main" id="{D388D3C2-CD8A-4F9F-93EC-357B69D2A35C}"/>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8" name="円/楕円 4">
          <a:extLst>
            <a:ext uri="{FF2B5EF4-FFF2-40B4-BE49-F238E27FC236}">
              <a16:creationId xmlns:a16="http://schemas.microsoft.com/office/drawing/2014/main" id="{50C48EFF-1826-422F-AC12-A7BA3D03A903}"/>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9" name="円/楕円 4">
          <a:extLst>
            <a:ext uri="{FF2B5EF4-FFF2-40B4-BE49-F238E27FC236}">
              <a16:creationId xmlns:a16="http://schemas.microsoft.com/office/drawing/2014/main" id="{32C238FA-7F6C-4A64-806B-8465553DDC4C}"/>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303695</xdr:colOff>
      <xdr:row>1</xdr:row>
      <xdr:rowOff>138044</xdr:rowOff>
    </xdr:from>
    <xdr:to>
      <xdr:col>7</xdr:col>
      <xdr:colOff>69021</xdr:colOff>
      <xdr:row>5</xdr:row>
      <xdr:rowOff>124239</xdr:rowOff>
    </xdr:to>
    <xdr:sp macro="" textlink="">
      <xdr:nvSpPr>
        <xdr:cNvPr id="10" name="角丸四角形吹き出し 3">
          <a:extLst>
            <a:ext uri="{FF2B5EF4-FFF2-40B4-BE49-F238E27FC236}">
              <a16:creationId xmlns:a16="http://schemas.microsoft.com/office/drawing/2014/main" id="{C67CC771-E363-4EDA-BE3F-F78B0CE7CD99}"/>
            </a:ext>
          </a:extLst>
        </xdr:cNvPr>
        <xdr:cNvSpPr/>
      </xdr:nvSpPr>
      <xdr:spPr>
        <a:xfrm>
          <a:off x="1684130" y="469348"/>
          <a:ext cx="2595217" cy="924891"/>
        </a:xfrm>
        <a:prstGeom prst="wedgeRoundRectCallout">
          <a:avLst>
            <a:gd name="adj1" fmla="val -84135"/>
            <a:gd name="adj2" fmla="val 25904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年間の槽支給額が分かれば、期間は前後してもかまいません。</a:t>
          </a:r>
          <a:endParaRPr kumimoji="1" lang="en-US" altLang="ja-JP" sz="1100">
            <a:solidFill>
              <a:srgbClr val="7030A0"/>
            </a:solidFill>
          </a:endParaRPr>
        </a:p>
        <a:p>
          <a:pPr algn="l"/>
          <a:r>
            <a:rPr kumimoji="1" lang="en-US" altLang="ja-JP" sz="1100">
              <a:solidFill>
                <a:srgbClr val="7030A0"/>
              </a:solidFill>
            </a:rPr>
            <a:t>ex</a:t>
          </a:r>
          <a:r>
            <a:rPr kumimoji="1" lang="ja-JP" altLang="en-US" sz="1100">
              <a:solidFill>
                <a:srgbClr val="7030A0"/>
              </a:solidFill>
            </a:rPr>
            <a:t>　</a:t>
          </a:r>
          <a:r>
            <a:rPr kumimoji="1" lang="en-US" altLang="ja-JP" sz="1100">
              <a:solidFill>
                <a:srgbClr val="7030A0"/>
              </a:solidFill>
            </a:rPr>
            <a:t>2019</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a:t>
          </a:r>
          <a:r>
            <a:rPr kumimoji="1" lang="en-US" altLang="ja-JP" sz="1100">
              <a:solidFill>
                <a:srgbClr val="7030A0"/>
              </a:solidFill>
            </a:rPr>
            <a:t>2019</a:t>
          </a:r>
          <a:r>
            <a:rPr kumimoji="1" lang="ja-JP" altLang="en-US" sz="1100">
              <a:solidFill>
                <a:srgbClr val="7030A0"/>
              </a:solidFill>
            </a:rPr>
            <a:t>年</a:t>
          </a:r>
          <a:r>
            <a:rPr kumimoji="1" lang="en-US" altLang="ja-JP" sz="1100">
              <a:solidFill>
                <a:srgbClr val="7030A0"/>
              </a:solidFill>
            </a:rPr>
            <a:t>12</a:t>
          </a:r>
          <a:r>
            <a:rPr kumimoji="1" lang="ja-JP" altLang="en-US" sz="1100">
              <a:solidFill>
                <a:srgbClr val="7030A0"/>
              </a:solidFill>
            </a:rPr>
            <a:t>月</a:t>
          </a:r>
          <a:r>
            <a:rPr kumimoji="1" lang="en-US" altLang="ja-JP" sz="1100">
              <a:solidFill>
                <a:srgbClr val="7030A0"/>
              </a:solidFill>
            </a:rPr>
            <a:t>or2019</a:t>
          </a:r>
          <a:r>
            <a:rPr kumimoji="1" lang="ja-JP" altLang="en-US" sz="1100">
              <a:solidFill>
                <a:srgbClr val="7030A0"/>
              </a:solidFill>
            </a:rPr>
            <a:t>年</a:t>
          </a:r>
          <a:r>
            <a:rPr kumimoji="1" lang="en-US" altLang="ja-JP" sz="1100">
              <a:solidFill>
                <a:srgbClr val="7030A0"/>
              </a:solidFill>
            </a:rPr>
            <a:t>2</a:t>
          </a:r>
          <a:r>
            <a:rPr kumimoji="1" lang="ja-JP" altLang="en-US" sz="1100">
              <a:solidFill>
                <a:srgbClr val="7030A0"/>
              </a:solidFill>
            </a:rPr>
            <a:t>月～</a:t>
          </a:r>
          <a:r>
            <a:rPr kumimoji="1" lang="en-US" altLang="ja-JP" sz="1100">
              <a:solidFill>
                <a:srgbClr val="7030A0"/>
              </a:solidFill>
            </a:rPr>
            <a:t>2020</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月など</a:t>
          </a:r>
          <a:endParaRPr kumimoji="1" lang="en-US" altLang="ja-JP" sz="1100">
            <a:solidFill>
              <a:srgbClr val="7030A0"/>
            </a:solidFill>
          </a:endParaRPr>
        </a:p>
        <a:p>
          <a:pPr algn="l"/>
          <a:endParaRPr kumimoji="1" lang="ja-JP" altLang="en-US" sz="1100"/>
        </a:p>
      </xdr:txBody>
    </xdr:sp>
    <xdr:clientData/>
  </xdr:twoCellAnchor>
  <xdr:twoCellAnchor>
    <xdr:from>
      <xdr:col>13</xdr:col>
      <xdr:colOff>76840</xdr:colOff>
      <xdr:row>23</xdr:row>
      <xdr:rowOff>222950</xdr:rowOff>
    </xdr:from>
    <xdr:to>
      <xdr:col>17</xdr:col>
      <xdr:colOff>270101</xdr:colOff>
      <xdr:row>28</xdr:row>
      <xdr:rowOff>59377</xdr:rowOff>
    </xdr:to>
    <xdr:sp macro="" textlink="">
      <xdr:nvSpPr>
        <xdr:cNvPr id="11" name="角丸四角形吹き出し 4">
          <a:extLst>
            <a:ext uri="{FF2B5EF4-FFF2-40B4-BE49-F238E27FC236}">
              <a16:creationId xmlns:a16="http://schemas.microsoft.com/office/drawing/2014/main" id="{0EB7AA96-3411-4550-A81E-EF14C40E7C20}"/>
            </a:ext>
          </a:extLst>
        </xdr:cNvPr>
        <xdr:cNvSpPr/>
      </xdr:nvSpPr>
      <xdr:spPr>
        <a:xfrm>
          <a:off x="7607775" y="7021573"/>
          <a:ext cx="2578222" cy="954687"/>
        </a:xfrm>
        <a:prstGeom prst="wedgeRoundRectCallout">
          <a:avLst>
            <a:gd name="adj1" fmla="val -106173"/>
            <a:gd name="adj2" fmla="val 932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時間外時間給＝御社が従業員に支払った時間単価　∵賞与をこ含めないため、上記時間内時間単価より通常は低くなります。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ecjp.sharepoint.com/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ecjp.sharepoint.com/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cell r="B5">
            <v>1</v>
          </cell>
          <cell r="C5" t="str">
            <v>R021708501</v>
          </cell>
          <cell r="D5">
            <v>771490</v>
          </cell>
          <cell r="E5">
            <v>12350114</v>
          </cell>
          <cell r="F5">
            <v>246950</v>
          </cell>
          <cell r="G5">
            <v>6740</v>
          </cell>
          <cell r="H5">
            <v>599000</v>
          </cell>
          <cell r="I5">
            <v>379000</v>
          </cell>
        </row>
        <row r="6">
          <cell r="A6"/>
          <cell r="B6">
            <v>2</v>
          </cell>
          <cell r="C6" t="str">
            <v>B030004101</v>
          </cell>
          <cell r="D6">
            <v>18028226</v>
          </cell>
          <cell r="E6">
            <v>5967432</v>
          </cell>
          <cell r="F6">
            <v>594008</v>
          </cell>
          <cell r="G6">
            <v>3499600</v>
          </cell>
          <cell r="H6">
            <v>0</v>
          </cell>
          <cell r="I6">
            <v>70000</v>
          </cell>
        </row>
        <row r="7">
          <cell r="A7"/>
          <cell r="B7">
            <v>3</v>
          </cell>
          <cell r="C7" t="str">
            <v>B030019801</v>
          </cell>
          <cell r="D7">
            <v>4391316</v>
          </cell>
          <cell r="E7">
            <v>1302600</v>
          </cell>
          <cell r="F7">
            <v>1659140</v>
          </cell>
          <cell r="G7">
            <v>650000</v>
          </cell>
          <cell r="H7">
            <v>62000</v>
          </cell>
          <cell r="I7">
            <v>82000</v>
          </cell>
        </row>
        <row r="8">
          <cell r="A8"/>
          <cell r="B8">
            <v>4</v>
          </cell>
          <cell r="C8" t="str">
            <v>B030019901</v>
          </cell>
          <cell r="D8">
            <v>4366624</v>
          </cell>
          <cell r="E8">
            <v>2526500</v>
          </cell>
          <cell r="F8">
            <v>2576168</v>
          </cell>
          <cell r="G8">
            <v>2186000</v>
          </cell>
          <cell r="H8">
            <v>469000</v>
          </cell>
          <cell r="I8">
            <v>233000</v>
          </cell>
        </row>
        <row r="9">
          <cell r="A9"/>
          <cell r="B9">
            <v>5</v>
          </cell>
          <cell r="C9" t="str">
            <v>B030020101</v>
          </cell>
          <cell r="D9">
            <v>9247444</v>
          </cell>
          <cell r="E9">
            <v>4213200</v>
          </cell>
          <cell r="F9">
            <v>3278280</v>
          </cell>
          <cell r="G9">
            <v>1360000</v>
          </cell>
          <cell r="H9">
            <v>124000</v>
          </cell>
          <cell r="I9">
            <v>33000</v>
          </cell>
        </row>
        <row r="10">
          <cell r="A10"/>
          <cell r="B10">
            <v>6</v>
          </cell>
          <cell r="C10" t="str">
            <v>B030020201</v>
          </cell>
          <cell r="D10">
            <v>5636325</v>
          </cell>
          <cell r="E10">
            <v>1778000</v>
          </cell>
          <cell r="F10">
            <v>1599080</v>
          </cell>
          <cell r="G10">
            <v>1036000</v>
          </cell>
          <cell r="H10">
            <v>0</v>
          </cell>
          <cell r="I10">
            <v>33000</v>
          </cell>
        </row>
        <row r="11">
          <cell r="A11"/>
          <cell r="B11">
            <v>7</v>
          </cell>
          <cell r="C11" t="str">
            <v>B030021601</v>
          </cell>
          <cell r="D11">
            <v>11984590</v>
          </cell>
          <cell r="E11">
            <v>7260400</v>
          </cell>
          <cell r="F11">
            <v>6781038</v>
          </cell>
          <cell r="G11">
            <v>4444000</v>
          </cell>
          <cell r="H11">
            <v>996000</v>
          </cell>
          <cell r="I11">
            <v>523500</v>
          </cell>
        </row>
        <row r="12">
          <cell r="A12"/>
          <cell r="B12">
            <v>8</v>
          </cell>
          <cell r="C12" t="str">
            <v>B030023901</v>
          </cell>
          <cell r="D12">
            <v>45542000</v>
          </cell>
          <cell r="E12">
            <v>0</v>
          </cell>
          <cell r="F12">
            <v>0</v>
          </cell>
          <cell r="G12">
            <v>0</v>
          </cell>
          <cell r="H12">
            <v>0</v>
          </cell>
          <cell r="I12">
            <v>0</v>
          </cell>
        </row>
        <row r="13">
          <cell r="A13"/>
          <cell r="B13">
            <v>9</v>
          </cell>
          <cell r="C13" t="str">
            <v>B031000101</v>
          </cell>
          <cell r="D13">
            <v>2010893</v>
          </cell>
          <cell r="E13">
            <v>566900</v>
          </cell>
          <cell r="F13">
            <v>409477</v>
          </cell>
          <cell r="G13">
            <v>336800</v>
          </cell>
          <cell r="H13">
            <v>162000</v>
          </cell>
          <cell r="I13">
            <v>42400</v>
          </cell>
        </row>
        <row r="14">
          <cell r="A14"/>
          <cell r="B14">
            <v>10</v>
          </cell>
          <cell r="C14" t="str">
            <v>B031010301</v>
          </cell>
          <cell r="D14">
            <v>3154990</v>
          </cell>
          <cell r="E14">
            <v>797800</v>
          </cell>
          <cell r="F14">
            <v>215229</v>
          </cell>
          <cell r="G14">
            <v>613500</v>
          </cell>
          <cell r="H14">
            <v>298000</v>
          </cell>
          <cell r="I14">
            <v>79600</v>
          </cell>
        </row>
        <row r="15">
          <cell r="A15"/>
          <cell r="B15">
            <v>11</v>
          </cell>
          <cell r="C15" t="str">
            <v>B031011301</v>
          </cell>
          <cell r="D15">
            <v>7915702</v>
          </cell>
          <cell r="E15">
            <v>1863400</v>
          </cell>
          <cell r="F15">
            <v>1005058</v>
          </cell>
          <cell r="G15">
            <v>1560000</v>
          </cell>
          <cell r="H15">
            <v>596000</v>
          </cell>
          <cell r="I15">
            <v>105200</v>
          </cell>
        </row>
        <row r="16">
          <cell r="A16"/>
          <cell r="B16">
            <v>12</v>
          </cell>
          <cell r="C16" t="str">
            <v>B031018901</v>
          </cell>
          <cell r="D16">
            <v>5950894</v>
          </cell>
          <cell r="E16">
            <v>2654980</v>
          </cell>
          <cell r="F16">
            <v>884954</v>
          </cell>
          <cell r="G16">
            <v>709600</v>
          </cell>
          <cell r="H16">
            <v>0</v>
          </cell>
          <cell r="I16">
            <v>242400</v>
          </cell>
        </row>
        <row r="17">
          <cell r="A17"/>
          <cell r="B17">
            <v>13</v>
          </cell>
          <cell r="C17" t="str">
            <v>B031025901</v>
          </cell>
          <cell r="D17">
            <v>5560599</v>
          </cell>
          <cell r="E17">
            <v>820080</v>
          </cell>
          <cell r="F17">
            <v>951744</v>
          </cell>
          <cell r="G17">
            <v>1546000</v>
          </cell>
          <cell r="H17">
            <v>447000</v>
          </cell>
          <cell r="I17">
            <v>123100</v>
          </cell>
        </row>
        <row r="18">
          <cell r="A18"/>
          <cell r="B18">
            <v>14</v>
          </cell>
          <cell r="C18" t="str">
            <v>B031045101</v>
          </cell>
          <cell r="D18">
            <v>2524176</v>
          </cell>
          <cell r="E18">
            <v>646400</v>
          </cell>
          <cell r="F18">
            <v>1005866</v>
          </cell>
          <cell r="G18">
            <v>281900</v>
          </cell>
          <cell r="H18">
            <v>116000</v>
          </cell>
          <cell r="I18">
            <v>53400</v>
          </cell>
        </row>
        <row r="19">
          <cell r="A19"/>
          <cell r="B19">
            <v>15</v>
          </cell>
          <cell r="C19" t="str">
            <v>B031045201</v>
          </cell>
          <cell r="D19">
            <v>4096686</v>
          </cell>
          <cell r="E19">
            <v>753000</v>
          </cell>
          <cell r="F19">
            <v>1199310</v>
          </cell>
          <cell r="G19">
            <v>732000</v>
          </cell>
          <cell r="H19">
            <v>56000</v>
          </cell>
          <cell r="I19">
            <v>47000</v>
          </cell>
        </row>
        <row r="20">
          <cell r="A20"/>
          <cell r="B20">
            <v>16</v>
          </cell>
          <cell r="C20" t="str">
            <v>B031045202</v>
          </cell>
          <cell r="D20">
            <v>3962686</v>
          </cell>
          <cell r="E20">
            <v>753000</v>
          </cell>
          <cell r="F20">
            <v>1199310</v>
          </cell>
          <cell r="G20">
            <v>732000</v>
          </cell>
          <cell r="H20">
            <v>56000</v>
          </cell>
          <cell r="I20">
            <v>47000</v>
          </cell>
        </row>
        <row r="21">
          <cell r="A21"/>
          <cell r="B21">
            <v>17</v>
          </cell>
          <cell r="C21" t="str">
            <v>B031048501</v>
          </cell>
          <cell r="D21">
            <v>4366710</v>
          </cell>
          <cell r="E21">
            <v>722400</v>
          </cell>
          <cell r="F21">
            <v>876767</v>
          </cell>
          <cell r="G21">
            <v>1680000</v>
          </cell>
          <cell r="H21">
            <v>357000</v>
          </cell>
          <cell r="I21">
            <v>49400</v>
          </cell>
        </row>
        <row r="22">
          <cell r="A22"/>
          <cell r="B22">
            <v>18</v>
          </cell>
          <cell r="C22" t="str">
            <v>B031051701</v>
          </cell>
          <cell r="D22">
            <v>13674000</v>
          </cell>
          <cell r="E22">
            <v>0</v>
          </cell>
          <cell r="F22">
            <v>0</v>
          </cell>
          <cell r="G22">
            <v>0</v>
          </cell>
          <cell r="H22">
            <v>0</v>
          </cell>
          <cell r="I22">
            <v>0</v>
          </cell>
        </row>
        <row r="23">
          <cell r="A23"/>
          <cell r="B23">
            <v>19</v>
          </cell>
          <cell r="C23" t="str">
            <v>B031065701</v>
          </cell>
          <cell r="D23">
            <v>13619158</v>
          </cell>
          <cell r="E23">
            <v>3498800</v>
          </cell>
          <cell r="F23">
            <v>546742</v>
          </cell>
          <cell r="G23">
            <v>1380000</v>
          </cell>
          <cell r="H23">
            <v>656000</v>
          </cell>
          <cell r="I23">
            <v>247200</v>
          </cell>
        </row>
        <row r="24">
          <cell r="A24"/>
          <cell r="B24">
            <v>20</v>
          </cell>
          <cell r="C24" t="str">
            <v>B031066101</v>
          </cell>
          <cell r="D24">
            <v>5756579</v>
          </cell>
          <cell r="E24">
            <v>1121400</v>
          </cell>
          <cell r="F24">
            <v>273371</v>
          </cell>
          <cell r="G24">
            <v>690000</v>
          </cell>
          <cell r="H24">
            <v>376000</v>
          </cell>
          <cell r="I24">
            <v>140600</v>
          </cell>
        </row>
        <row r="25">
          <cell r="A25"/>
          <cell r="B25">
            <v>21</v>
          </cell>
          <cell r="C25" t="str">
            <v>B031066102</v>
          </cell>
          <cell r="D25">
            <v>6981579</v>
          </cell>
          <cell r="E25">
            <v>1121400</v>
          </cell>
          <cell r="F25">
            <v>273371</v>
          </cell>
          <cell r="G25">
            <v>690000</v>
          </cell>
          <cell r="H25">
            <v>376000</v>
          </cell>
          <cell r="I25">
            <v>140600</v>
          </cell>
        </row>
        <row r="26">
          <cell r="A26"/>
          <cell r="B26">
            <v>22</v>
          </cell>
          <cell r="C26" t="str">
            <v>B031100301</v>
          </cell>
          <cell r="D26">
            <v>16630176</v>
          </cell>
          <cell r="E26">
            <v>2049220</v>
          </cell>
          <cell r="F26">
            <v>539012</v>
          </cell>
          <cell r="G26">
            <v>1398000</v>
          </cell>
          <cell r="H26">
            <v>928000</v>
          </cell>
          <cell r="I26">
            <v>116900</v>
          </cell>
        </row>
        <row r="27">
          <cell r="A27"/>
          <cell r="B27">
            <v>23</v>
          </cell>
          <cell r="C27" t="str">
            <v>B031108401</v>
          </cell>
          <cell r="D27">
            <v>11137758</v>
          </cell>
          <cell r="E27">
            <v>2242800</v>
          </cell>
          <cell r="F27">
            <v>546742</v>
          </cell>
          <cell r="G27">
            <v>2148000</v>
          </cell>
          <cell r="H27">
            <v>752000</v>
          </cell>
          <cell r="I27">
            <v>281200</v>
          </cell>
        </row>
        <row r="28">
          <cell r="A28"/>
          <cell r="B28">
            <v>24</v>
          </cell>
          <cell r="C28" t="str">
            <v>B031114601</v>
          </cell>
          <cell r="D28">
            <v>20096026</v>
          </cell>
          <cell r="E28">
            <v>3031600</v>
          </cell>
          <cell r="F28">
            <v>3284820</v>
          </cell>
          <cell r="G28">
            <v>4536000</v>
          </cell>
          <cell r="H28">
            <v>828000</v>
          </cell>
          <cell r="I28">
            <v>247200</v>
          </cell>
        </row>
        <row r="29">
          <cell r="A29"/>
          <cell r="B29">
            <v>25</v>
          </cell>
          <cell r="C29" t="str">
            <v>B031118801</v>
          </cell>
          <cell r="D29">
            <v>5095098</v>
          </cell>
          <cell r="E29">
            <v>1231500</v>
          </cell>
          <cell r="F29">
            <v>742020</v>
          </cell>
          <cell r="G29">
            <v>1508250</v>
          </cell>
          <cell r="H29">
            <v>705000</v>
          </cell>
          <cell r="I29">
            <v>175000</v>
          </cell>
        </row>
        <row r="30">
          <cell r="A30"/>
          <cell r="B30">
            <v>26</v>
          </cell>
          <cell r="C30" t="str">
            <v>B031119601</v>
          </cell>
          <cell r="D30">
            <v>4397374</v>
          </cell>
          <cell r="E30">
            <v>1240400</v>
          </cell>
          <cell r="F30">
            <v>944444</v>
          </cell>
          <cell r="G30">
            <v>673600</v>
          </cell>
          <cell r="H30">
            <v>232000</v>
          </cell>
          <cell r="I30">
            <v>140800</v>
          </cell>
        </row>
        <row r="31">
          <cell r="A31"/>
          <cell r="B31">
            <v>27</v>
          </cell>
          <cell r="C31" t="str">
            <v>B031120701</v>
          </cell>
          <cell r="D31">
            <v>2479687</v>
          </cell>
          <cell r="E31">
            <v>623900</v>
          </cell>
          <cell r="F31">
            <v>472222</v>
          </cell>
          <cell r="G31">
            <v>336800</v>
          </cell>
          <cell r="H31">
            <v>170000</v>
          </cell>
          <cell r="I31">
            <v>157370</v>
          </cell>
        </row>
        <row r="32">
          <cell r="A32"/>
          <cell r="B32">
            <v>28</v>
          </cell>
          <cell r="C32" t="str">
            <v>B031141401</v>
          </cell>
          <cell r="D32">
            <v>3178961</v>
          </cell>
          <cell r="E32">
            <v>1564100</v>
          </cell>
          <cell r="F32">
            <v>536138</v>
          </cell>
          <cell r="G32">
            <v>354800</v>
          </cell>
          <cell r="H32">
            <v>0</v>
          </cell>
          <cell r="I32">
            <v>73200</v>
          </cell>
        </row>
        <row r="33">
          <cell r="A33"/>
          <cell r="B33">
            <v>29</v>
          </cell>
          <cell r="C33" t="str">
            <v>B031142101</v>
          </cell>
          <cell r="D33">
            <v>9340390</v>
          </cell>
          <cell r="E33">
            <v>1260500</v>
          </cell>
          <cell r="F33">
            <v>683904</v>
          </cell>
          <cell r="G33">
            <v>942000</v>
          </cell>
          <cell r="H33">
            <v>0</v>
          </cell>
          <cell r="I33">
            <v>0</v>
          </cell>
        </row>
        <row r="34">
          <cell r="A34"/>
          <cell r="B34">
            <v>30</v>
          </cell>
          <cell r="C34" t="str">
            <v>B031145101</v>
          </cell>
          <cell r="D34">
            <v>5299884</v>
          </cell>
          <cell r="E34">
            <v>1189000</v>
          </cell>
          <cell r="F34">
            <v>1006276</v>
          </cell>
          <cell r="G34">
            <v>673600</v>
          </cell>
          <cell r="H34">
            <v>364000</v>
          </cell>
          <cell r="I34">
            <v>636800</v>
          </cell>
        </row>
        <row r="35">
          <cell r="A35"/>
          <cell r="B35">
            <v>31</v>
          </cell>
          <cell r="C35" t="str">
            <v>B031145201</v>
          </cell>
          <cell r="D35">
            <v>8023379</v>
          </cell>
          <cell r="E35">
            <v>1121400</v>
          </cell>
          <cell r="F35">
            <v>273371</v>
          </cell>
          <cell r="G35">
            <v>690000</v>
          </cell>
          <cell r="H35">
            <v>328000</v>
          </cell>
          <cell r="I35">
            <v>123600</v>
          </cell>
        </row>
        <row r="36">
          <cell r="A36"/>
          <cell r="B36">
            <v>32</v>
          </cell>
          <cell r="C36" t="str">
            <v>B031145202</v>
          </cell>
          <cell r="D36">
            <v>3967374</v>
          </cell>
          <cell r="E36">
            <v>1240400</v>
          </cell>
          <cell r="F36">
            <v>944444</v>
          </cell>
          <cell r="G36">
            <v>673600</v>
          </cell>
          <cell r="H36">
            <v>232000</v>
          </cell>
          <cell r="I36">
            <v>106800</v>
          </cell>
        </row>
        <row r="37">
          <cell r="A37"/>
          <cell r="B37">
            <v>33</v>
          </cell>
          <cell r="C37" t="str">
            <v>B031145203</v>
          </cell>
          <cell r="D37">
            <v>5818689</v>
          </cell>
          <cell r="E37">
            <v>948100</v>
          </cell>
          <cell r="F37">
            <v>221728</v>
          </cell>
          <cell r="G37">
            <v>613500</v>
          </cell>
          <cell r="H37">
            <v>0</v>
          </cell>
          <cell r="I37">
            <v>52600</v>
          </cell>
        </row>
        <row r="38">
          <cell r="A38"/>
          <cell r="B38">
            <v>34</v>
          </cell>
          <cell r="C38" t="str">
            <v>B031148501</v>
          </cell>
          <cell r="D38">
            <v>6138016</v>
          </cell>
          <cell r="E38">
            <v>1883100</v>
          </cell>
          <cell r="F38">
            <v>2756454</v>
          </cell>
          <cell r="G38">
            <v>845700</v>
          </cell>
          <cell r="H38">
            <v>348000</v>
          </cell>
          <cell r="I38">
            <v>160200</v>
          </cell>
        </row>
        <row r="39">
          <cell r="A39"/>
          <cell r="B39">
            <v>35</v>
          </cell>
          <cell r="C39" t="str">
            <v>B031148502</v>
          </cell>
          <cell r="D39">
            <v>4029344</v>
          </cell>
          <cell r="E39">
            <v>1255400</v>
          </cell>
          <cell r="F39">
            <v>1837636</v>
          </cell>
          <cell r="G39">
            <v>563800</v>
          </cell>
          <cell r="H39">
            <v>232000</v>
          </cell>
          <cell r="I39">
            <v>106800</v>
          </cell>
        </row>
        <row r="40">
          <cell r="A40"/>
          <cell r="B40">
            <v>36</v>
          </cell>
          <cell r="C40" t="str">
            <v>B031157801</v>
          </cell>
          <cell r="D40">
            <v>993690</v>
          </cell>
          <cell r="E40">
            <v>16316288</v>
          </cell>
          <cell r="F40">
            <v>423990</v>
          </cell>
          <cell r="G40">
            <v>6146</v>
          </cell>
          <cell r="H40">
            <v>564000</v>
          </cell>
          <cell r="I40">
            <v>66000</v>
          </cell>
        </row>
        <row r="41">
          <cell r="A41"/>
          <cell r="B41">
            <v>37</v>
          </cell>
          <cell r="C41" t="str">
            <v>B031158001</v>
          </cell>
          <cell r="D41">
            <v>6256158</v>
          </cell>
          <cell r="E41">
            <v>1395600</v>
          </cell>
          <cell r="F41">
            <v>1072602</v>
          </cell>
          <cell r="G41">
            <v>673600</v>
          </cell>
          <cell r="H41">
            <v>354000</v>
          </cell>
          <cell r="I41">
            <v>106800</v>
          </cell>
        </row>
        <row r="42">
          <cell r="A42"/>
          <cell r="B42">
            <v>38</v>
          </cell>
          <cell r="C42" t="str">
            <v>B031158101</v>
          </cell>
          <cell r="D42">
            <v>5299884</v>
          </cell>
          <cell r="E42">
            <v>1269200</v>
          </cell>
          <cell r="F42">
            <v>1006276</v>
          </cell>
          <cell r="G42">
            <v>673600</v>
          </cell>
          <cell r="H42">
            <v>354000</v>
          </cell>
          <cell r="I42">
            <v>256800</v>
          </cell>
        </row>
        <row r="43">
          <cell r="A43"/>
          <cell r="B43">
            <v>39</v>
          </cell>
          <cell r="C43" t="str">
            <v>B031158201</v>
          </cell>
          <cell r="D43">
            <v>5299884</v>
          </cell>
          <cell r="E43">
            <v>1269200</v>
          </cell>
          <cell r="F43">
            <v>1006276</v>
          </cell>
          <cell r="G43">
            <v>673600</v>
          </cell>
          <cell r="H43">
            <v>354000</v>
          </cell>
          <cell r="I43">
            <v>206800</v>
          </cell>
        </row>
        <row r="44">
          <cell r="A44"/>
          <cell r="B44">
            <v>40</v>
          </cell>
          <cell r="C44" t="str">
            <v>B031163901</v>
          </cell>
          <cell r="D44">
            <v>6295884</v>
          </cell>
          <cell r="E44">
            <v>1269200</v>
          </cell>
          <cell r="F44">
            <v>1006276</v>
          </cell>
          <cell r="G44">
            <v>673600</v>
          </cell>
          <cell r="H44">
            <v>354000</v>
          </cell>
          <cell r="I44">
            <v>106800</v>
          </cell>
        </row>
        <row r="45">
          <cell r="A45"/>
          <cell r="B45">
            <v>41</v>
          </cell>
          <cell r="C45" t="str">
            <v>B031164001</v>
          </cell>
          <cell r="D45">
            <v>5779102</v>
          </cell>
          <cell r="E45">
            <v>1863400</v>
          </cell>
          <cell r="F45">
            <v>1005058</v>
          </cell>
          <cell r="G45">
            <v>2328000</v>
          </cell>
          <cell r="H45">
            <v>744000</v>
          </cell>
          <cell r="I45">
            <v>105200</v>
          </cell>
        </row>
        <row r="46">
          <cell r="A46"/>
          <cell r="B46">
            <v>42</v>
          </cell>
          <cell r="C46" t="str">
            <v>B031164201</v>
          </cell>
          <cell r="D46">
            <v>5408702</v>
          </cell>
          <cell r="E46">
            <v>3327400</v>
          </cell>
          <cell r="F46">
            <v>1005058</v>
          </cell>
          <cell r="G46">
            <v>1560000</v>
          </cell>
          <cell r="H46">
            <v>744000</v>
          </cell>
          <cell r="I46">
            <v>83200</v>
          </cell>
        </row>
        <row r="47">
          <cell r="A47"/>
          <cell r="B47">
            <v>43</v>
          </cell>
          <cell r="C47" t="str">
            <v>B031166801</v>
          </cell>
          <cell r="D47">
            <v>7726918</v>
          </cell>
          <cell r="E47">
            <v>4319000</v>
          </cell>
          <cell r="F47">
            <v>1205872</v>
          </cell>
          <cell r="G47">
            <v>4670000</v>
          </cell>
          <cell r="H47">
            <v>870000</v>
          </cell>
          <cell r="I47">
            <v>108000</v>
          </cell>
        </row>
        <row r="48">
          <cell r="A48"/>
          <cell r="B48">
            <v>44</v>
          </cell>
          <cell r="C48" t="str">
            <v>B031170601</v>
          </cell>
          <cell r="D48">
            <v>10863014</v>
          </cell>
          <cell r="E48">
            <v>4670200</v>
          </cell>
          <cell r="F48">
            <v>703810</v>
          </cell>
          <cell r="G48">
            <v>4773000</v>
          </cell>
          <cell r="H48">
            <v>208000</v>
          </cell>
          <cell r="I48">
            <v>184000</v>
          </cell>
        </row>
        <row r="49">
          <cell r="A49"/>
          <cell r="B49">
            <v>45</v>
          </cell>
          <cell r="C49" t="str">
            <v>B031172001</v>
          </cell>
          <cell r="D49">
            <v>4389884</v>
          </cell>
          <cell r="E49">
            <v>1364200</v>
          </cell>
          <cell r="F49">
            <v>1006276</v>
          </cell>
          <cell r="G49">
            <v>673600</v>
          </cell>
          <cell r="H49">
            <v>354000</v>
          </cell>
          <cell r="I49">
            <v>140800</v>
          </cell>
        </row>
        <row r="50">
          <cell r="A50"/>
          <cell r="B50">
            <v>46</v>
          </cell>
          <cell r="C50" t="str">
            <v>B031176701</v>
          </cell>
          <cell r="D50">
            <v>12460100</v>
          </cell>
          <cell r="E50">
            <v>3498800</v>
          </cell>
          <cell r="F50">
            <v>1260872</v>
          </cell>
          <cell r="G50">
            <v>1686000</v>
          </cell>
          <cell r="H50">
            <v>1144000</v>
          </cell>
          <cell r="I50">
            <v>91600</v>
          </cell>
        </row>
        <row r="51">
          <cell r="A51"/>
          <cell r="B51">
            <v>47</v>
          </cell>
          <cell r="C51" t="str">
            <v>B031181501</v>
          </cell>
          <cell r="D51">
            <v>5975964</v>
          </cell>
          <cell r="E51">
            <v>1299000</v>
          </cell>
          <cell r="F51">
            <v>1998850</v>
          </cell>
          <cell r="G51">
            <v>1220000</v>
          </cell>
          <cell r="H51">
            <v>0</v>
          </cell>
          <cell r="I51">
            <v>119000</v>
          </cell>
        </row>
        <row r="52">
          <cell r="A52"/>
          <cell r="B52">
            <v>48</v>
          </cell>
          <cell r="C52" t="str">
            <v>B031186301</v>
          </cell>
          <cell r="D52">
            <v>41793708</v>
          </cell>
          <cell r="E52">
            <v>5597000</v>
          </cell>
          <cell r="F52">
            <v>5163816</v>
          </cell>
          <cell r="G52">
            <v>3860000</v>
          </cell>
          <cell r="H52">
            <v>938000</v>
          </cell>
          <cell r="I52">
            <v>136000</v>
          </cell>
        </row>
        <row r="53">
          <cell r="A53"/>
          <cell r="B53">
            <v>49</v>
          </cell>
          <cell r="C53" t="str">
            <v>B031192401</v>
          </cell>
          <cell r="D53">
            <v>3365436</v>
          </cell>
          <cell r="E53">
            <v>2930500</v>
          </cell>
          <cell r="F53">
            <v>1847397</v>
          </cell>
          <cell r="G53">
            <v>1760000</v>
          </cell>
          <cell r="H53">
            <v>444000</v>
          </cell>
          <cell r="I53">
            <v>67000</v>
          </cell>
        </row>
        <row r="54">
          <cell r="A54"/>
          <cell r="B54">
            <v>50</v>
          </cell>
          <cell r="C54" t="str">
            <v>B031193901</v>
          </cell>
          <cell r="D54">
            <v>6623084</v>
          </cell>
          <cell r="E54">
            <v>1374000</v>
          </cell>
          <cell r="F54">
            <v>1037324</v>
          </cell>
          <cell r="G54">
            <v>673600</v>
          </cell>
          <cell r="H54">
            <v>0</v>
          </cell>
          <cell r="I54">
            <v>0</v>
          </cell>
        </row>
        <row r="55">
          <cell r="A55"/>
          <cell r="B55">
            <v>51</v>
          </cell>
          <cell r="C55" t="str">
            <v>B031201402</v>
          </cell>
          <cell r="D55">
            <v>8245248</v>
          </cell>
          <cell r="E55">
            <v>6195200</v>
          </cell>
          <cell r="F55">
            <v>5052336</v>
          </cell>
          <cell r="G55">
            <v>3860000</v>
          </cell>
          <cell r="H55">
            <v>938000</v>
          </cell>
          <cell r="I55">
            <v>112000</v>
          </cell>
        </row>
        <row r="56">
          <cell r="A56"/>
          <cell r="B56">
            <v>52</v>
          </cell>
          <cell r="C56" t="str">
            <v>B031201701</v>
          </cell>
          <cell r="D56">
            <v>2187942</v>
          </cell>
          <cell r="E56">
            <v>634600</v>
          </cell>
          <cell r="F56">
            <v>503138</v>
          </cell>
          <cell r="G56">
            <v>336800</v>
          </cell>
          <cell r="H56">
            <v>177000</v>
          </cell>
          <cell r="I56">
            <v>42400</v>
          </cell>
        </row>
        <row r="57">
          <cell r="A57"/>
          <cell r="B57">
            <v>53</v>
          </cell>
          <cell r="C57" t="str">
            <v>B031202901</v>
          </cell>
          <cell r="D57">
            <v>6318158</v>
          </cell>
          <cell r="E57">
            <v>1395600</v>
          </cell>
          <cell r="F57">
            <v>1072602</v>
          </cell>
          <cell r="G57">
            <v>673600</v>
          </cell>
          <cell r="H57">
            <v>0</v>
          </cell>
          <cell r="I57">
            <v>106800</v>
          </cell>
        </row>
        <row r="58">
          <cell r="A58"/>
          <cell r="B58">
            <v>54</v>
          </cell>
          <cell r="C58" t="str">
            <v>B031208201</v>
          </cell>
          <cell r="D58">
            <v>6457588</v>
          </cell>
          <cell r="E58">
            <v>1674800</v>
          </cell>
          <cell r="F58">
            <v>269506</v>
          </cell>
          <cell r="G58">
            <v>663000</v>
          </cell>
          <cell r="H58">
            <v>100000</v>
          </cell>
          <cell r="I58">
            <v>58450</v>
          </cell>
        </row>
        <row r="59">
          <cell r="A59"/>
          <cell r="B59">
            <v>55</v>
          </cell>
          <cell r="C59" t="str">
            <v>B031219701</v>
          </cell>
          <cell r="D59">
            <v>1196408</v>
          </cell>
          <cell r="E59">
            <v>432000</v>
          </cell>
          <cell r="F59">
            <v>399770</v>
          </cell>
          <cell r="G59">
            <v>522000</v>
          </cell>
          <cell r="H59">
            <v>0</v>
          </cell>
          <cell r="I59">
            <v>33000</v>
          </cell>
        </row>
        <row r="60">
          <cell r="A60"/>
          <cell r="B60">
            <v>56</v>
          </cell>
          <cell r="C60" t="str">
            <v>B031220501</v>
          </cell>
          <cell r="D60">
            <v>4850591</v>
          </cell>
          <cell r="E60">
            <v>1062800</v>
          </cell>
          <cell r="F60">
            <v>271799</v>
          </cell>
          <cell r="G60">
            <v>690000</v>
          </cell>
          <cell r="H60">
            <v>0</v>
          </cell>
          <cell r="I60">
            <v>58450</v>
          </cell>
        </row>
        <row r="61">
          <cell r="A61"/>
          <cell r="B61">
            <v>57</v>
          </cell>
          <cell r="C61" t="str">
            <v>B031221501</v>
          </cell>
          <cell r="D61">
            <v>6235922</v>
          </cell>
          <cell r="E61">
            <v>3128200</v>
          </cell>
          <cell r="F61">
            <v>1072276</v>
          </cell>
          <cell r="G61">
            <v>709600</v>
          </cell>
          <cell r="H61">
            <v>0</v>
          </cell>
          <cell r="I61">
            <v>146400</v>
          </cell>
        </row>
        <row r="62">
          <cell r="A62"/>
          <cell r="B62">
            <v>58</v>
          </cell>
          <cell r="C62" t="str">
            <v>B031222701</v>
          </cell>
          <cell r="D62">
            <v>5487192</v>
          </cell>
          <cell r="E62">
            <v>4034700</v>
          </cell>
          <cell r="F62">
            <v>2607388</v>
          </cell>
          <cell r="G62">
            <v>1930000</v>
          </cell>
          <cell r="H62">
            <v>0</v>
          </cell>
          <cell r="I62">
            <v>105550</v>
          </cell>
        </row>
        <row r="63">
          <cell r="A63"/>
          <cell r="B63">
            <v>59</v>
          </cell>
          <cell r="C63" t="str">
            <v>B031227801</v>
          </cell>
          <cell r="D63">
            <v>7153405</v>
          </cell>
          <cell r="E63">
            <v>3649500</v>
          </cell>
          <cell r="F63">
            <v>664700</v>
          </cell>
          <cell r="G63">
            <v>3783400</v>
          </cell>
          <cell r="H63">
            <v>100000</v>
          </cell>
          <cell r="I63">
            <v>0</v>
          </cell>
        </row>
        <row r="64">
          <cell r="A64"/>
          <cell r="B64">
            <v>60</v>
          </cell>
          <cell r="C64" t="str">
            <v>B031229701</v>
          </cell>
          <cell r="D64">
            <v>9232190</v>
          </cell>
          <cell r="E64">
            <v>1260500</v>
          </cell>
          <cell r="F64">
            <v>683904</v>
          </cell>
          <cell r="G64">
            <v>906000</v>
          </cell>
          <cell r="H64">
            <v>0</v>
          </cell>
          <cell r="I64">
            <v>97450</v>
          </cell>
        </row>
        <row r="65">
          <cell r="A65"/>
          <cell r="B65">
            <v>61</v>
          </cell>
          <cell r="C65" t="str">
            <v>B031234301</v>
          </cell>
          <cell r="D65">
            <v>3174935</v>
          </cell>
          <cell r="E65">
            <v>674200</v>
          </cell>
          <cell r="F65">
            <v>800295</v>
          </cell>
          <cell r="G65">
            <v>568500</v>
          </cell>
          <cell r="H65">
            <v>0</v>
          </cell>
          <cell r="I65">
            <v>48910</v>
          </cell>
        </row>
        <row r="66">
          <cell r="A66"/>
          <cell r="B66">
            <v>62</v>
          </cell>
          <cell r="C66" t="str">
            <v>B031237201</v>
          </cell>
          <cell r="D66">
            <v>5299884</v>
          </cell>
          <cell r="E66">
            <v>1269200</v>
          </cell>
          <cell r="F66">
            <v>1006276</v>
          </cell>
          <cell r="G66">
            <v>673600</v>
          </cell>
          <cell r="H66">
            <v>0</v>
          </cell>
          <cell r="I66">
            <v>514800</v>
          </cell>
        </row>
        <row r="67">
          <cell r="A67"/>
          <cell r="B67">
            <v>63</v>
          </cell>
          <cell r="C67" t="str">
            <v>B031237501</v>
          </cell>
          <cell r="D67">
            <v>5299884</v>
          </cell>
          <cell r="E67">
            <v>1269200</v>
          </cell>
          <cell r="F67">
            <v>1006276</v>
          </cell>
          <cell r="G67">
            <v>673600</v>
          </cell>
          <cell r="H67">
            <v>0</v>
          </cell>
          <cell r="I67">
            <v>334800</v>
          </cell>
        </row>
        <row r="68">
          <cell r="A68"/>
          <cell r="B68">
            <v>64</v>
          </cell>
          <cell r="C68" t="str">
            <v>B031239101</v>
          </cell>
          <cell r="D68">
            <v>20386000</v>
          </cell>
          <cell r="E68">
            <v>81000</v>
          </cell>
          <cell r="F68">
            <v>0</v>
          </cell>
          <cell r="G68">
            <v>0</v>
          </cell>
          <cell r="H68">
            <v>0</v>
          </cell>
          <cell r="I68">
            <v>0</v>
          </cell>
        </row>
        <row r="69">
          <cell r="A69"/>
          <cell r="B69">
            <v>65</v>
          </cell>
          <cell r="C69" t="str">
            <v>B031240101</v>
          </cell>
          <cell r="D69">
            <v>3957858</v>
          </cell>
          <cell r="E69">
            <v>876800</v>
          </cell>
          <cell r="F69">
            <v>219187</v>
          </cell>
          <cell r="G69">
            <v>613500</v>
          </cell>
          <cell r="H69">
            <v>0</v>
          </cell>
          <cell r="I69">
            <v>52600</v>
          </cell>
        </row>
        <row r="70">
          <cell r="A70"/>
          <cell r="B70">
            <v>66</v>
          </cell>
          <cell r="C70" t="str">
            <v>B031241201</v>
          </cell>
          <cell r="D70">
            <v>3811686</v>
          </cell>
          <cell r="E70">
            <v>1396000</v>
          </cell>
          <cell r="F70">
            <v>1199310</v>
          </cell>
          <cell r="G70">
            <v>732000</v>
          </cell>
          <cell r="H70">
            <v>0</v>
          </cell>
          <cell r="I70">
            <v>27000</v>
          </cell>
        </row>
        <row r="71">
          <cell r="A71"/>
          <cell r="B71">
            <v>67</v>
          </cell>
          <cell r="C71" t="str">
            <v>B031242501</v>
          </cell>
          <cell r="D71">
            <v>23932016</v>
          </cell>
          <cell r="E71">
            <v>5695000</v>
          </cell>
          <cell r="F71">
            <v>4091116</v>
          </cell>
          <cell r="G71">
            <v>2580000</v>
          </cell>
          <cell r="H71">
            <v>0</v>
          </cell>
          <cell r="I71">
            <v>395800</v>
          </cell>
        </row>
        <row r="72">
          <cell r="A72"/>
          <cell r="B72">
            <v>68</v>
          </cell>
          <cell r="C72" t="str">
            <v>B031248401</v>
          </cell>
          <cell r="D72">
            <v>2081687</v>
          </cell>
          <cell r="E72">
            <v>623900</v>
          </cell>
          <cell r="F72">
            <v>472222</v>
          </cell>
          <cell r="G72">
            <v>336800</v>
          </cell>
          <cell r="H72">
            <v>0</v>
          </cell>
          <cell r="I72">
            <v>53400</v>
          </cell>
        </row>
        <row r="73">
          <cell r="A73"/>
          <cell r="B73">
            <v>69</v>
          </cell>
          <cell r="C73" t="str">
            <v>B031248501</v>
          </cell>
          <cell r="D73">
            <v>4701325</v>
          </cell>
          <cell r="E73">
            <v>587000</v>
          </cell>
          <cell r="F73">
            <v>1599080</v>
          </cell>
          <cell r="G73">
            <v>976000</v>
          </cell>
          <cell r="H73">
            <v>0</v>
          </cell>
          <cell r="I73">
            <v>44000</v>
          </cell>
        </row>
        <row r="74">
          <cell r="A74"/>
          <cell r="B74">
            <v>70</v>
          </cell>
          <cell r="C74" t="str">
            <v>B035043501</v>
          </cell>
          <cell r="D74">
            <v>9210341</v>
          </cell>
          <cell r="E74">
            <v>1374500</v>
          </cell>
          <cell r="F74">
            <v>1780594</v>
          </cell>
          <cell r="G74">
            <v>2020000</v>
          </cell>
          <cell r="H74">
            <v>0</v>
          </cell>
          <cell r="I74">
            <v>120400</v>
          </cell>
        </row>
        <row r="75">
          <cell r="A75"/>
          <cell r="B75">
            <v>71</v>
          </cell>
          <cell r="C75" t="str">
            <v>B036080301</v>
          </cell>
          <cell r="D75">
            <v>4341189</v>
          </cell>
          <cell r="E75">
            <v>948100</v>
          </cell>
          <cell r="F75">
            <v>221728</v>
          </cell>
          <cell r="G75">
            <v>613500</v>
          </cell>
          <cell r="H75">
            <v>342000</v>
          </cell>
          <cell r="I75">
            <v>41600</v>
          </cell>
        </row>
        <row r="76">
          <cell r="A76"/>
          <cell r="B76">
            <v>72</v>
          </cell>
          <cell r="C76" t="str">
            <v>B036081301</v>
          </cell>
          <cell r="D76">
            <v>10418316</v>
          </cell>
          <cell r="E76">
            <v>3184600</v>
          </cell>
          <cell r="F76">
            <v>438374</v>
          </cell>
          <cell r="G76">
            <v>1227000</v>
          </cell>
          <cell r="H76">
            <v>596000</v>
          </cell>
          <cell r="I76">
            <v>83200</v>
          </cell>
        </row>
        <row r="77">
          <cell r="A77"/>
          <cell r="B77">
            <v>73</v>
          </cell>
          <cell r="C77" t="str">
            <v>B036110401</v>
          </cell>
          <cell r="D77">
            <v>4311316</v>
          </cell>
          <cell r="E77">
            <v>660600</v>
          </cell>
          <cell r="F77">
            <v>1659140</v>
          </cell>
          <cell r="G77">
            <v>650000</v>
          </cell>
          <cell r="H77">
            <v>62000</v>
          </cell>
          <cell r="I77">
            <v>33000</v>
          </cell>
        </row>
        <row r="78">
          <cell r="A78"/>
          <cell r="B78">
            <v>74</v>
          </cell>
          <cell r="C78" t="str">
            <v>B036114701</v>
          </cell>
          <cell r="D78">
            <v>5047084</v>
          </cell>
          <cell r="E78">
            <v>1374000</v>
          </cell>
          <cell r="F78">
            <v>1037324</v>
          </cell>
          <cell r="G78">
            <v>673600</v>
          </cell>
          <cell r="H78">
            <v>0</v>
          </cell>
          <cell r="I78">
            <v>84800</v>
          </cell>
        </row>
        <row r="79">
          <cell r="A79"/>
          <cell r="B79">
            <v>75</v>
          </cell>
          <cell r="C79" t="str">
            <v>B036117901</v>
          </cell>
          <cell r="D79">
            <v>2344893</v>
          </cell>
          <cell r="E79">
            <v>713300</v>
          </cell>
          <cell r="F79">
            <v>409477</v>
          </cell>
          <cell r="G79">
            <v>336800</v>
          </cell>
          <cell r="H79">
            <v>146000</v>
          </cell>
          <cell r="I79">
            <v>70400</v>
          </cell>
        </row>
        <row r="80">
          <cell r="A80"/>
          <cell r="B80">
            <v>76</v>
          </cell>
          <cell r="C80" t="str">
            <v>B036124101</v>
          </cell>
          <cell r="D80">
            <v>2207282</v>
          </cell>
          <cell r="E80">
            <v>1199490</v>
          </cell>
          <cell r="F80">
            <v>428915</v>
          </cell>
          <cell r="G80">
            <v>354800</v>
          </cell>
          <cell r="H80">
            <v>231000</v>
          </cell>
          <cell r="I80">
            <v>45200</v>
          </cell>
        </row>
        <row r="81">
          <cell r="A81"/>
          <cell r="B81">
            <v>77</v>
          </cell>
          <cell r="C81" t="str">
            <v>B036128401</v>
          </cell>
          <cell r="D81">
            <v>4765084</v>
          </cell>
          <cell r="E81">
            <v>1244800</v>
          </cell>
          <cell r="F81">
            <v>1037324</v>
          </cell>
          <cell r="G81">
            <v>673600</v>
          </cell>
          <cell r="H81">
            <v>0</v>
          </cell>
          <cell r="I81">
            <v>84800</v>
          </cell>
        </row>
        <row r="82">
          <cell r="A82"/>
          <cell r="B82">
            <v>78</v>
          </cell>
          <cell r="C82" t="str">
            <v>B036145901</v>
          </cell>
          <cell r="D82">
            <v>2816961</v>
          </cell>
          <cell r="E82">
            <v>1588500</v>
          </cell>
          <cell r="F82">
            <v>536138</v>
          </cell>
          <cell r="G82">
            <v>354800</v>
          </cell>
          <cell r="H82">
            <v>0</v>
          </cell>
          <cell r="I82">
            <v>45200</v>
          </cell>
        </row>
        <row r="83">
          <cell r="A83"/>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C52B7-DEA2-4EDD-99ED-2B7BA7994D30}">
  <sheetPr>
    <tabColor rgb="FFFF99FF"/>
    <pageSetUpPr fitToPage="1"/>
  </sheetPr>
  <dimension ref="B2:R27"/>
  <sheetViews>
    <sheetView showGridLines="0" view="pageBreakPreview" zoomScaleNormal="100" zoomScaleSheetLayoutView="100" workbookViewId="0"/>
  </sheetViews>
  <sheetFormatPr defaultRowHeight="13"/>
  <cols>
    <col min="1" max="1" width="2.08984375" customWidth="1"/>
    <col min="2" max="2" width="13.90625" customWidth="1"/>
    <col min="3" max="3" width="18.81640625" customWidth="1"/>
    <col min="4" max="14" width="7.6328125" customWidth="1"/>
    <col min="15" max="15" width="7.6328125" style="2" customWidth="1"/>
    <col min="16" max="16" width="9" style="3" bestFit="1" customWidth="1"/>
    <col min="17" max="17" width="12.6328125" style="3" customWidth="1"/>
    <col min="18" max="18" width="10.90625" customWidth="1"/>
  </cols>
  <sheetData>
    <row r="2" spans="2:18" ht="16.5">
      <c r="B2" s="1" t="s">
        <v>76</v>
      </c>
      <c r="C2" s="1"/>
    </row>
    <row r="3" spans="2:18" ht="16.5">
      <c r="B3" s="1" t="s">
        <v>124</v>
      </c>
      <c r="C3" s="4"/>
    </row>
    <row r="4" spans="2:18" ht="15" customHeight="1" thickBot="1">
      <c r="B4" s="1"/>
      <c r="C4" s="4"/>
      <c r="I4" t="s">
        <v>125</v>
      </c>
      <c r="M4" t="s">
        <v>126</v>
      </c>
    </row>
    <row r="5" spans="2:18" ht="26.5" thickBot="1">
      <c r="B5" s="5" t="s">
        <v>0</v>
      </c>
      <c r="C5" s="6" t="s">
        <v>1</v>
      </c>
      <c r="D5" s="7" t="s">
        <v>2</v>
      </c>
      <c r="E5" s="7" t="s">
        <v>3</v>
      </c>
      <c r="F5" s="7" t="s">
        <v>78</v>
      </c>
      <c r="G5" s="7" t="s">
        <v>4</v>
      </c>
      <c r="H5" s="7" t="s">
        <v>5</v>
      </c>
      <c r="I5" s="7" t="s">
        <v>6</v>
      </c>
      <c r="J5" s="7" t="s">
        <v>7</v>
      </c>
      <c r="K5" s="7" t="s">
        <v>8</v>
      </c>
      <c r="L5" s="7" t="s">
        <v>9</v>
      </c>
      <c r="M5" s="7" t="s">
        <v>77</v>
      </c>
      <c r="N5" s="7" t="s">
        <v>10</v>
      </c>
      <c r="O5" s="7" t="s">
        <v>11</v>
      </c>
      <c r="P5" s="8" t="s">
        <v>12</v>
      </c>
      <c r="Q5" s="9" t="s">
        <v>13</v>
      </c>
      <c r="R5" s="10" t="s">
        <v>14</v>
      </c>
    </row>
    <row r="6" spans="2:18" ht="18.75" customHeight="1">
      <c r="B6" s="11"/>
      <c r="C6" s="36"/>
      <c r="D6" s="12"/>
      <c r="E6" s="12"/>
      <c r="F6" s="12"/>
      <c r="G6" s="12"/>
      <c r="H6" s="143"/>
      <c r="I6" s="14"/>
      <c r="J6" s="13"/>
      <c r="K6" s="13"/>
      <c r="L6" s="13"/>
      <c r="M6" s="14"/>
      <c r="N6" s="14"/>
      <c r="O6" s="13"/>
      <c r="P6" s="15">
        <f>SUM(D6:O6)</f>
        <v>0</v>
      </c>
      <c r="Q6" s="16"/>
      <c r="R6" s="135">
        <f>ROUNDDOWN(P6*Q6,0)</f>
        <v>0</v>
      </c>
    </row>
    <row r="7" spans="2:18" ht="18.75" customHeight="1">
      <c r="B7" s="17"/>
      <c r="C7" s="37"/>
      <c r="D7" s="12"/>
      <c r="E7" s="12"/>
      <c r="F7" s="12"/>
      <c r="G7" s="12"/>
      <c r="H7" s="12"/>
      <c r="I7" s="14"/>
      <c r="J7" s="14"/>
      <c r="K7" s="14"/>
      <c r="L7" s="14"/>
      <c r="M7" s="14"/>
      <c r="N7" s="14"/>
      <c r="O7" s="14"/>
      <c r="P7" s="18">
        <f t="shared" ref="P7:P8" si="0">SUM(D7:O7)</f>
        <v>0</v>
      </c>
      <c r="Q7" s="19"/>
      <c r="R7" s="20">
        <f>ROUNDDOWN(P7*Q7,0)</f>
        <v>0</v>
      </c>
    </row>
    <row r="8" spans="2:18" ht="18.75" customHeight="1" thickBot="1">
      <c r="B8" s="17"/>
      <c r="C8" s="38"/>
      <c r="D8" s="21"/>
      <c r="E8" s="21"/>
      <c r="F8" s="21"/>
      <c r="G8" s="21"/>
      <c r="H8" s="21"/>
      <c r="I8" s="22"/>
      <c r="J8" s="22"/>
      <c r="K8" s="22"/>
      <c r="L8" s="22"/>
      <c r="M8" s="22"/>
      <c r="N8" s="22"/>
      <c r="O8" s="22"/>
      <c r="P8" s="18">
        <f t="shared" si="0"/>
        <v>0</v>
      </c>
      <c r="Q8" s="19"/>
      <c r="R8" s="136">
        <f>ROUNDDOWN(P8*Q8,0)</f>
        <v>0</v>
      </c>
    </row>
    <row r="9" spans="2:18" ht="18.75" customHeight="1" thickTop="1" thickBot="1">
      <c r="B9" s="144" t="s">
        <v>75</v>
      </c>
      <c r="C9" s="145"/>
      <c r="D9" s="23"/>
      <c r="E9" s="23"/>
      <c r="F9" s="23"/>
      <c r="G9" s="23"/>
      <c r="H9" s="23"/>
      <c r="I9" s="24"/>
      <c r="J9" s="24"/>
      <c r="K9" s="24"/>
      <c r="L9" s="24"/>
      <c r="M9" s="24"/>
      <c r="N9" s="24"/>
      <c r="O9" s="24"/>
      <c r="P9" s="25"/>
      <c r="Q9" s="26"/>
      <c r="R9" s="27">
        <f>SUM(R6:R8)</f>
        <v>0</v>
      </c>
    </row>
    <row r="10" spans="2:18">
      <c r="B10" s="146"/>
      <c r="C10" s="146"/>
      <c r="D10" s="146"/>
      <c r="E10" s="146"/>
      <c r="F10" s="146"/>
      <c r="G10" s="146"/>
      <c r="H10" s="146"/>
      <c r="I10" s="146"/>
      <c r="J10" s="146"/>
      <c r="K10" s="146"/>
      <c r="L10" s="146"/>
      <c r="M10" s="146"/>
      <c r="N10" s="146"/>
      <c r="O10" s="146"/>
    </row>
    <row r="12" spans="2:18" ht="16.5">
      <c r="B12" s="1" t="s">
        <v>143</v>
      </c>
      <c r="C12" s="4"/>
    </row>
    <row r="13" spans="2:18" ht="15" customHeight="1" thickBot="1">
      <c r="B13" s="1"/>
      <c r="C13" s="4"/>
      <c r="D13" t="s">
        <v>126</v>
      </c>
      <c r="M13" t="s">
        <v>145</v>
      </c>
    </row>
    <row r="14" spans="2:18" ht="26.5" thickBot="1">
      <c r="B14" s="5" t="s">
        <v>0</v>
      </c>
      <c r="C14" s="6" t="s">
        <v>1</v>
      </c>
      <c r="D14" s="7" t="s">
        <v>2</v>
      </c>
      <c r="E14" s="7" t="s">
        <v>3</v>
      </c>
      <c r="F14" s="7" t="s">
        <v>78</v>
      </c>
      <c r="G14" s="7" t="s">
        <v>4</v>
      </c>
      <c r="H14" s="7" t="s">
        <v>5</v>
      </c>
      <c r="I14" s="7" t="s">
        <v>6</v>
      </c>
      <c r="J14" s="7" t="s">
        <v>7</v>
      </c>
      <c r="K14" s="7" t="s">
        <v>8</v>
      </c>
      <c r="L14" s="7" t="s">
        <v>9</v>
      </c>
      <c r="M14" s="7" t="s">
        <v>77</v>
      </c>
      <c r="N14" s="7" t="s">
        <v>10</v>
      </c>
      <c r="O14" s="7" t="s">
        <v>11</v>
      </c>
      <c r="P14" s="8" t="s">
        <v>12</v>
      </c>
      <c r="Q14" s="9" t="s">
        <v>13</v>
      </c>
      <c r="R14" s="10" t="s">
        <v>14</v>
      </c>
    </row>
    <row r="15" spans="2:18" ht="18.75" customHeight="1">
      <c r="B15" s="11"/>
      <c r="C15" s="36"/>
      <c r="D15" s="13"/>
      <c r="E15" s="13"/>
      <c r="F15" s="13"/>
      <c r="G15" s="13"/>
      <c r="H15" s="13"/>
      <c r="I15" s="14"/>
      <c r="J15" s="13"/>
      <c r="K15" s="13"/>
      <c r="L15" s="13"/>
      <c r="M15" s="14"/>
      <c r="N15" s="14"/>
      <c r="O15" s="13"/>
      <c r="P15" s="15">
        <f>SUM(D15:O15)</f>
        <v>0</v>
      </c>
      <c r="Q15" s="16"/>
      <c r="R15" s="135">
        <f>ROUNDDOWN(P15*Q15,0)</f>
        <v>0</v>
      </c>
    </row>
    <row r="16" spans="2:18" ht="18.75" customHeight="1">
      <c r="B16" s="17"/>
      <c r="C16" s="37"/>
      <c r="D16" s="139"/>
      <c r="E16" s="139"/>
      <c r="F16" s="139"/>
      <c r="G16" s="139"/>
      <c r="H16" s="14"/>
      <c r="I16" s="14"/>
      <c r="J16" s="14"/>
      <c r="K16" s="14"/>
      <c r="L16" s="14"/>
      <c r="M16" s="14"/>
      <c r="N16" s="14"/>
      <c r="O16" s="14"/>
      <c r="P16" s="18">
        <f t="shared" ref="P16:P17" si="1">SUM(D16:O16)</f>
        <v>0</v>
      </c>
      <c r="Q16" s="19"/>
      <c r="R16" s="20">
        <f>ROUNDDOWN(P16*Q16,0)</f>
        <v>0</v>
      </c>
    </row>
    <row r="17" spans="2:18" ht="18.75" customHeight="1" thickBot="1">
      <c r="B17" s="17"/>
      <c r="C17" s="38"/>
      <c r="D17" s="140"/>
      <c r="E17" s="140"/>
      <c r="F17" s="140"/>
      <c r="G17" s="140"/>
      <c r="H17" s="22"/>
      <c r="I17" s="22"/>
      <c r="J17" s="22"/>
      <c r="K17" s="22"/>
      <c r="L17" s="22"/>
      <c r="M17" s="22"/>
      <c r="N17" s="22"/>
      <c r="O17" s="22"/>
      <c r="P17" s="18">
        <f t="shared" si="1"/>
        <v>0</v>
      </c>
      <c r="Q17" s="19"/>
      <c r="R17" s="136">
        <f>ROUNDDOWN(P17*Q17,0)</f>
        <v>0</v>
      </c>
    </row>
    <row r="18" spans="2:18" ht="18.75" customHeight="1" thickTop="1" thickBot="1">
      <c r="B18" s="144" t="s">
        <v>75</v>
      </c>
      <c r="C18" s="145"/>
      <c r="D18" s="141"/>
      <c r="E18" s="141"/>
      <c r="F18" s="141"/>
      <c r="G18" s="141"/>
      <c r="H18" s="24"/>
      <c r="I18" s="24"/>
      <c r="J18" s="24"/>
      <c r="K18" s="24"/>
      <c r="L18" s="24"/>
      <c r="M18" s="24"/>
      <c r="N18" s="24"/>
      <c r="O18" s="24"/>
      <c r="P18" s="25"/>
      <c r="Q18" s="26"/>
      <c r="R18" s="27">
        <f>SUM(R15:R17)</f>
        <v>0</v>
      </c>
    </row>
    <row r="21" spans="2:18" ht="16.5">
      <c r="B21" s="1" t="s">
        <v>146</v>
      </c>
      <c r="C21" s="4"/>
    </row>
    <row r="22" spans="2:18" ht="15" customHeight="1" thickBot="1">
      <c r="B22" s="1"/>
      <c r="C22" s="4"/>
      <c r="D22" t="s">
        <v>145</v>
      </c>
      <c r="M22" t="s">
        <v>148</v>
      </c>
    </row>
    <row r="23" spans="2:18" ht="26.5" thickBot="1">
      <c r="B23" s="5" t="s">
        <v>0</v>
      </c>
      <c r="C23" s="6" t="s">
        <v>1</v>
      </c>
      <c r="D23" s="7" t="s">
        <v>2</v>
      </c>
      <c r="E23" s="7" t="s">
        <v>3</v>
      </c>
      <c r="F23" s="7" t="s">
        <v>78</v>
      </c>
      <c r="G23" s="7" t="s">
        <v>4</v>
      </c>
      <c r="H23" s="7" t="s">
        <v>5</v>
      </c>
      <c r="I23" s="7" t="s">
        <v>6</v>
      </c>
      <c r="J23" s="7" t="s">
        <v>7</v>
      </c>
      <c r="K23" s="7" t="s">
        <v>8</v>
      </c>
      <c r="L23" s="7" t="s">
        <v>9</v>
      </c>
      <c r="M23" s="7" t="s">
        <v>77</v>
      </c>
      <c r="N23" s="7" t="s">
        <v>10</v>
      </c>
      <c r="O23" s="7" t="s">
        <v>11</v>
      </c>
      <c r="P23" s="8" t="s">
        <v>12</v>
      </c>
      <c r="Q23" s="9" t="s">
        <v>13</v>
      </c>
      <c r="R23" s="10" t="s">
        <v>14</v>
      </c>
    </row>
    <row r="24" spans="2:18" ht="18.75" customHeight="1">
      <c r="B24" s="11"/>
      <c r="C24" s="36"/>
      <c r="D24" s="13"/>
      <c r="E24" s="13"/>
      <c r="F24" s="13"/>
      <c r="G24" s="13"/>
      <c r="H24" s="13"/>
      <c r="I24" s="14"/>
      <c r="J24" s="13"/>
      <c r="K24" s="13"/>
      <c r="L24" s="13"/>
      <c r="M24" s="14"/>
      <c r="N24" s="12"/>
      <c r="O24" s="143"/>
      <c r="P24" s="15">
        <f>SUM(D24:O24)</f>
        <v>0</v>
      </c>
      <c r="Q24" s="16"/>
      <c r="R24" s="135">
        <f>ROUNDDOWN(P24*Q24,0)</f>
        <v>0</v>
      </c>
    </row>
    <row r="25" spans="2:18" ht="18.75" customHeight="1">
      <c r="B25" s="17"/>
      <c r="C25" s="37"/>
      <c r="D25" s="139"/>
      <c r="E25" s="139"/>
      <c r="F25" s="139"/>
      <c r="G25" s="139"/>
      <c r="H25" s="14"/>
      <c r="I25" s="14"/>
      <c r="J25" s="14"/>
      <c r="K25" s="14"/>
      <c r="L25" s="14"/>
      <c r="M25" s="14"/>
      <c r="N25" s="12"/>
      <c r="O25" s="12"/>
      <c r="P25" s="18">
        <f t="shared" ref="P25:P26" si="2">SUM(D25:O25)</f>
        <v>0</v>
      </c>
      <c r="Q25" s="19"/>
      <c r="R25" s="20">
        <f>ROUNDDOWN(P25*Q25,0)</f>
        <v>0</v>
      </c>
    </row>
    <row r="26" spans="2:18" ht="18.75" customHeight="1" thickBot="1">
      <c r="B26" s="17"/>
      <c r="C26" s="38"/>
      <c r="D26" s="140"/>
      <c r="E26" s="140"/>
      <c r="F26" s="140"/>
      <c r="G26" s="140"/>
      <c r="H26" s="22"/>
      <c r="I26" s="22"/>
      <c r="J26" s="22"/>
      <c r="K26" s="22"/>
      <c r="L26" s="22"/>
      <c r="M26" s="22"/>
      <c r="N26" s="21"/>
      <c r="O26" s="21"/>
      <c r="P26" s="18">
        <f t="shared" si="2"/>
        <v>0</v>
      </c>
      <c r="Q26" s="19"/>
      <c r="R26" s="136">
        <f>ROUNDDOWN(P26*Q26,0)</f>
        <v>0</v>
      </c>
    </row>
    <row r="27" spans="2:18" ht="18.75" customHeight="1" thickTop="1" thickBot="1">
      <c r="B27" s="144" t="s">
        <v>75</v>
      </c>
      <c r="C27" s="145"/>
      <c r="D27" s="141"/>
      <c r="E27" s="141"/>
      <c r="F27" s="141"/>
      <c r="G27" s="141"/>
      <c r="H27" s="24"/>
      <c r="I27" s="24"/>
      <c r="J27" s="24"/>
      <c r="K27" s="24"/>
      <c r="L27" s="24"/>
      <c r="M27" s="24"/>
      <c r="N27" s="23"/>
      <c r="O27" s="23"/>
      <c r="P27" s="25"/>
      <c r="Q27" s="26"/>
      <c r="R27" s="27">
        <f>SUM(R24:R26)</f>
        <v>0</v>
      </c>
    </row>
  </sheetData>
  <mergeCells count="4">
    <mergeCell ref="B9:C9"/>
    <mergeCell ref="B10:O10"/>
    <mergeCell ref="B18:C18"/>
    <mergeCell ref="B27:C27"/>
  </mergeCells>
  <phoneticPr fontId="6"/>
  <pageMargins left="0.54" right="0.28999999999999998" top="0.97"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A5D6-96B0-445F-A67F-B5FF7EE5EEF7}">
  <sheetPr>
    <tabColor rgb="FFFF99FF"/>
    <pageSetUpPr fitToPage="1"/>
  </sheetPr>
  <dimension ref="B2:R27"/>
  <sheetViews>
    <sheetView showGridLines="0" tabSelected="1" view="pageBreakPreview" zoomScaleNormal="100" zoomScaleSheetLayoutView="100" workbookViewId="0"/>
  </sheetViews>
  <sheetFormatPr defaultRowHeight="13"/>
  <cols>
    <col min="1" max="1" width="2.08984375" customWidth="1"/>
    <col min="2" max="2" width="13.90625" customWidth="1"/>
    <col min="3" max="3" width="18.81640625" customWidth="1"/>
    <col min="4" max="14" width="7.6328125" customWidth="1"/>
    <col min="15" max="15" width="7.6328125" style="2" customWidth="1"/>
    <col min="16" max="16" width="9" style="3" bestFit="1" customWidth="1"/>
    <col min="17" max="17" width="12.6328125" style="3" customWidth="1"/>
    <col min="18" max="18" width="10.90625" customWidth="1"/>
  </cols>
  <sheetData>
    <row r="2" spans="2:18" ht="16.5">
      <c r="B2" s="1" t="s">
        <v>76</v>
      </c>
      <c r="C2" s="1"/>
    </row>
    <row r="3" spans="2:18" ht="16.5">
      <c r="B3" s="1" t="s">
        <v>124</v>
      </c>
      <c r="C3" s="4"/>
    </row>
    <row r="4" spans="2:18" ht="15" customHeight="1" thickBot="1">
      <c r="B4" s="1"/>
      <c r="C4" s="4"/>
      <c r="I4" t="s">
        <v>125</v>
      </c>
      <c r="M4" t="s">
        <v>126</v>
      </c>
    </row>
    <row r="5" spans="2:18" ht="26.5" thickBot="1">
      <c r="B5" s="5" t="s">
        <v>0</v>
      </c>
      <c r="C5" s="6" t="s">
        <v>1</v>
      </c>
      <c r="D5" s="7" t="s">
        <v>2</v>
      </c>
      <c r="E5" s="7" t="s">
        <v>3</v>
      </c>
      <c r="F5" s="7" t="s">
        <v>78</v>
      </c>
      <c r="G5" s="7" t="s">
        <v>4</v>
      </c>
      <c r="H5" s="7" t="s">
        <v>5</v>
      </c>
      <c r="I5" s="7" t="s">
        <v>6</v>
      </c>
      <c r="J5" s="7" t="s">
        <v>7</v>
      </c>
      <c r="K5" s="7" t="s">
        <v>8</v>
      </c>
      <c r="L5" s="7" t="s">
        <v>9</v>
      </c>
      <c r="M5" s="7" t="s">
        <v>77</v>
      </c>
      <c r="N5" s="7" t="s">
        <v>10</v>
      </c>
      <c r="O5" s="7" t="s">
        <v>11</v>
      </c>
      <c r="P5" s="8" t="s">
        <v>12</v>
      </c>
      <c r="Q5" s="9" t="s">
        <v>13</v>
      </c>
      <c r="R5" s="10" t="s">
        <v>14</v>
      </c>
    </row>
    <row r="6" spans="2:18" ht="18.75" customHeight="1">
      <c r="B6" s="11" t="s">
        <v>79</v>
      </c>
      <c r="C6" s="36" t="s">
        <v>16</v>
      </c>
      <c r="D6" s="12"/>
      <c r="E6" s="12"/>
      <c r="F6" s="12"/>
      <c r="G6" s="12"/>
      <c r="H6" s="143"/>
      <c r="I6" s="14">
        <v>10</v>
      </c>
      <c r="J6" s="13">
        <v>10</v>
      </c>
      <c r="K6" s="13">
        <v>10</v>
      </c>
      <c r="L6" s="13">
        <v>10</v>
      </c>
      <c r="M6" s="14">
        <v>10</v>
      </c>
      <c r="N6" s="14">
        <v>10</v>
      </c>
      <c r="O6" s="13">
        <v>10</v>
      </c>
      <c r="P6" s="15">
        <f>SUM(D6:O6)</f>
        <v>70</v>
      </c>
      <c r="Q6" s="16">
        <v>2780</v>
      </c>
      <c r="R6" s="135">
        <f>ROUNDDOWN(P6*Q6,0)</f>
        <v>194600</v>
      </c>
    </row>
    <row r="7" spans="2:18" ht="18.75" customHeight="1">
      <c r="B7" s="17" t="s">
        <v>80</v>
      </c>
      <c r="C7" s="37" t="s">
        <v>18</v>
      </c>
      <c r="D7" s="12"/>
      <c r="E7" s="12"/>
      <c r="F7" s="12"/>
      <c r="G7" s="12"/>
      <c r="H7" s="12"/>
      <c r="I7" s="14">
        <v>10</v>
      </c>
      <c r="J7" s="14">
        <v>10</v>
      </c>
      <c r="K7" s="14">
        <v>50</v>
      </c>
      <c r="L7" s="14">
        <v>50</v>
      </c>
      <c r="M7" s="14">
        <v>20</v>
      </c>
      <c r="N7" s="14">
        <v>20</v>
      </c>
      <c r="O7" s="14">
        <v>10</v>
      </c>
      <c r="P7" s="18">
        <f t="shared" ref="P7:P8" si="0">SUM(D7:O7)</f>
        <v>170</v>
      </c>
      <c r="Q7" s="19">
        <v>2000</v>
      </c>
      <c r="R7" s="20">
        <f>ROUNDDOWN(P7*Q7,0)</f>
        <v>340000</v>
      </c>
    </row>
    <row r="8" spans="2:18" ht="18.75" customHeight="1" thickBot="1">
      <c r="B8" s="17" t="s">
        <v>81</v>
      </c>
      <c r="C8" s="38" t="s">
        <v>18</v>
      </c>
      <c r="D8" s="21"/>
      <c r="E8" s="21"/>
      <c r="F8" s="21"/>
      <c r="G8" s="21"/>
      <c r="H8" s="21"/>
      <c r="I8" s="22">
        <v>14</v>
      </c>
      <c r="J8" s="22">
        <v>14</v>
      </c>
      <c r="K8" s="22">
        <v>14</v>
      </c>
      <c r="L8" s="22">
        <v>14</v>
      </c>
      <c r="M8" s="22">
        <v>10</v>
      </c>
      <c r="N8" s="22">
        <v>10</v>
      </c>
      <c r="O8" s="22">
        <v>10</v>
      </c>
      <c r="P8" s="18">
        <f t="shared" si="0"/>
        <v>86</v>
      </c>
      <c r="Q8" s="19">
        <v>1540</v>
      </c>
      <c r="R8" s="136">
        <f>ROUNDDOWN(P8*Q8,0)</f>
        <v>132440</v>
      </c>
    </row>
    <row r="9" spans="2:18" ht="18.75" customHeight="1" thickTop="1" thickBot="1">
      <c r="B9" s="144" t="s">
        <v>75</v>
      </c>
      <c r="C9" s="145"/>
      <c r="D9" s="23"/>
      <c r="E9" s="23"/>
      <c r="F9" s="23"/>
      <c r="G9" s="23"/>
      <c r="H9" s="23"/>
      <c r="I9" s="24"/>
      <c r="J9" s="24"/>
      <c r="K9" s="24"/>
      <c r="L9" s="24"/>
      <c r="M9" s="24"/>
      <c r="N9" s="24"/>
      <c r="O9" s="24"/>
      <c r="P9" s="25"/>
      <c r="Q9" s="26"/>
      <c r="R9" s="27">
        <f>SUM(R6:R8)</f>
        <v>667040</v>
      </c>
    </row>
    <row r="10" spans="2:18">
      <c r="B10" s="146"/>
      <c r="C10" s="146"/>
      <c r="D10" s="146"/>
      <c r="E10" s="146"/>
      <c r="F10" s="146"/>
      <c r="G10" s="146"/>
      <c r="H10" s="146"/>
      <c r="I10" s="146"/>
      <c r="J10" s="146"/>
      <c r="K10" s="146"/>
      <c r="L10" s="146"/>
      <c r="M10" s="146"/>
      <c r="N10" s="146"/>
      <c r="O10" s="146"/>
    </row>
    <row r="12" spans="2:18" ht="16.5">
      <c r="B12" s="1" t="s">
        <v>143</v>
      </c>
      <c r="C12" s="4"/>
    </row>
    <row r="13" spans="2:18" ht="15" customHeight="1" thickBot="1">
      <c r="B13" s="1"/>
      <c r="C13" s="4"/>
      <c r="D13" t="s">
        <v>144</v>
      </c>
      <c r="M13" t="s">
        <v>145</v>
      </c>
    </row>
    <row r="14" spans="2:18" ht="26.5" thickBot="1">
      <c r="B14" s="5" t="s">
        <v>0</v>
      </c>
      <c r="C14" s="6" t="s">
        <v>1</v>
      </c>
      <c r="D14" s="7" t="s">
        <v>2</v>
      </c>
      <c r="E14" s="7" t="s">
        <v>3</v>
      </c>
      <c r="F14" s="7" t="s">
        <v>78</v>
      </c>
      <c r="G14" s="7" t="s">
        <v>4</v>
      </c>
      <c r="H14" s="7" t="s">
        <v>5</v>
      </c>
      <c r="I14" s="7" t="s">
        <v>6</v>
      </c>
      <c r="J14" s="7" t="s">
        <v>7</v>
      </c>
      <c r="K14" s="7" t="s">
        <v>8</v>
      </c>
      <c r="L14" s="7" t="s">
        <v>9</v>
      </c>
      <c r="M14" s="7" t="s">
        <v>77</v>
      </c>
      <c r="N14" s="7" t="s">
        <v>10</v>
      </c>
      <c r="O14" s="7" t="s">
        <v>11</v>
      </c>
      <c r="P14" s="8" t="s">
        <v>12</v>
      </c>
      <c r="Q14" s="9" t="s">
        <v>13</v>
      </c>
      <c r="R14" s="10" t="s">
        <v>14</v>
      </c>
    </row>
    <row r="15" spans="2:18" ht="18.75" customHeight="1">
      <c r="B15" s="11" t="s">
        <v>79</v>
      </c>
      <c r="C15" s="36" t="s">
        <v>16</v>
      </c>
      <c r="D15" s="13">
        <v>10</v>
      </c>
      <c r="E15" s="13">
        <v>10</v>
      </c>
      <c r="F15" s="13">
        <v>10</v>
      </c>
      <c r="G15" s="13">
        <v>10</v>
      </c>
      <c r="H15" s="13">
        <v>10</v>
      </c>
      <c r="I15" s="14">
        <v>10</v>
      </c>
      <c r="J15" s="13">
        <v>10</v>
      </c>
      <c r="K15" s="13">
        <v>10</v>
      </c>
      <c r="L15" s="13">
        <v>10</v>
      </c>
      <c r="M15" s="14">
        <v>10</v>
      </c>
      <c r="N15" s="14">
        <v>10</v>
      </c>
      <c r="O15" s="13">
        <v>10</v>
      </c>
      <c r="P15" s="15">
        <f>SUM(D15:O15)</f>
        <v>120</v>
      </c>
      <c r="Q15" s="16">
        <v>2850</v>
      </c>
      <c r="R15" s="135">
        <f>ROUNDDOWN(P15*Q15,0)</f>
        <v>342000</v>
      </c>
    </row>
    <row r="16" spans="2:18" ht="18.75" customHeight="1">
      <c r="B16" s="17" t="s">
        <v>80</v>
      </c>
      <c r="C16" s="37" t="s">
        <v>18</v>
      </c>
      <c r="D16" s="139">
        <v>55</v>
      </c>
      <c r="E16" s="139">
        <v>38</v>
      </c>
      <c r="F16" s="139">
        <v>24</v>
      </c>
      <c r="G16" s="139">
        <v>55</v>
      </c>
      <c r="H16" s="14">
        <v>35</v>
      </c>
      <c r="I16" s="14">
        <v>10</v>
      </c>
      <c r="J16" s="14">
        <v>12</v>
      </c>
      <c r="K16" s="14">
        <v>50</v>
      </c>
      <c r="L16" s="14">
        <v>50</v>
      </c>
      <c r="M16" s="14">
        <v>25</v>
      </c>
      <c r="N16" s="14">
        <v>25</v>
      </c>
      <c r="O16" s="14">
        <v>10</v>
      </c>
      <c r="P16" s="18">
        <f t="shared" ref="P16:P17" si="1">SUM(D16:O16)</f>
        <v>389</v>
      </c>
      <c r="Q16" s="19">
        <v>2070</v>
      </c>
      <c r="R16" s="20">
        <f>ROUNDDOWN(P16*Q16,0)</f>
        <v>805230</v>
      </c>
    </row>
    <row r="17" spans="2:18" ht="18.75" customHeight="1" thickBot="1">
      <c r="B17" s="17" t="s">
        <v>81</v>
      </c>
      <c r="C17" s="38" t="s">
        <v>18</v>
      </c>
      <c r="D17" s="140">
        <v>25</v>
      </c>
      <c r="E17" s="140">
        <v>33</v>
      </c>
      <c r="F17" s="140">
        <v>16</v>
      </c>
      <c r="G17" s="140">
        <v>22</v>
      </c>
      <c r="H17" s="22">
        <v>34</v>
      </c>
      <c r="I17" s="22">
        <v>14</v>
      </c>
      <c r="J17" s="22">
        <v>14</v>
      </c>
      <c r="K17" s="22">
        <v>14</v>
      </c>
      <c r="L17" s="22">
        <v>14</v>
      </c>
      <c r="M17" s="22">
        <v>10</v>
      </c>
      <c r="N17" s="22">
        <v>10</v>
      </c>
      <c r="O17" s="22">
        <v>10</v>
      </c>
      <c r="P17" s="18">
        <f t="shared" si="1"/>
        <v>216</v>
      </c>
      <c r="Q17" s="19">
        <v>1630</v>
      </c>
      <c r="R17" s="136">
        <f>ROUNDDOWN(P17*Q17,0)</f>
        <v>352080</v>
      </c>
    </row>
    <row r="18" spans="2:18" ht="18.75" customHeight="1" thickTop="1" thickBot="1">
      <c r="B18" s="144" t="s">
        <v>75</v>
      </c>
      <c r="C18" s="145"/>
      <c r="D18" s="141"/>
      <c r="E18" s="141"/>
      <c r="F18" s="141"/>
      <c r="G18" s="141"/>
      <c r="H18" s="24"/>
      <c r="I18" s="24"/>
      <c r="J18" s="24"/>
      <c r="K18" s="24"/>
      <c r="L18" s="24"/>
      <c r="M18" s="24"/>
      <c r="N18" s="24"/>
      <c r="O18" s="24"/>
      <c r="P18" s="25"/>
      <c r="Q18" s="26"/>
      <c r="R18" s="27">
        <f>SUM(R15:R17)</f>
        <v>1499310</v>
      </c>
    </row>
    <row r="21" spans="2:18" ht="16.5">
      <c r="B21" s="1" t="s">
        <v>146</v>
      </c>
      <c r="C21" s="4"/>
    </row>
    <row r="22" spans="2:18" ht="15" customHeight="1" thickBot="1">
      <c r="B22" s="1"/>
      <c r="C22" s="4"/>
      <c r="D22" t="s">
        <v>147</v>
      </c>
      <c r="M22" t="s">
        <v>148</v>
      </c>
    </row>
    <row r="23" spans="2:18" ht="26.5" thickBot="1">
      <c r="B23" s="5" t="s">
        <v>0</v>
      </c>
      <c r="C23" s="6" t="s">
        <v>1</v>
      </c>
      <c r="D23" s="7" t="s">
        <v>2</v>
      </c>
      <c r="E23" s="7" t="s">
        <v>3</v>
      </c>
      <c r="F23" s="7" t="s">
        <v>78</v>
      </c>
      <c r="G23" s="7" t="s">
        <v>4</v>
      </c>
      <c r="H23" s="7" t="s">
        <v>5</v>
      </c>
      <c r="I23" s="7" t="s">
        <v>6</v>
      </c>
      <c r="J23" s="7" t="s">
        <v>7</v>
      </c>
      <c r="K23" s="7" t="s">
        <v>8</v>
      </c>
      <c r="L23" s="7" t="s">
        <v>9</v>
      </c>
      <c r="M23" s="7" t="s">
        <v>77</v>
      </c>
      <c r="N23" s="7" t="s">
        <v>10</v>
      </c>
      <c r="O23" s="7" t="s">
        <v>11</v>
      </c>
      <c r="P23" s="8" t="s">
        <v>12</v>
      </c>
      <c r="Q23" s="9" t="s">
        <v>13</v>
      </c>
      <c r="R23" s="10" t="s">
        <v>14</v>
      </c>
    </row>
    <row r="24" spans="2:18" ht="18.75" customHeight="1">
      <c r="B24" s="11" t="s">
        <v>79</v>
      </c>
      <c r="C24" s="36" t="s">
        <v>16</v>
      </c>
      <c r="D24" s="13">
        <v>10</v>
      </c>
      <c r="E24" s="13">
        <v>10</v>
      </c>
      <c r="F24" s="13">
        <v>10</v>
      </c>
      <c r="G24" s="13">
        <v>10</v>
      </c>
      <c r="H24" s="13">
        <v>10</v>
      </c>
      <c r="I24" s="14">
        <v>10</v>
      </c>
      <c r="J24" s="13">
        <v>10</v>
      </c>
      <c r="K24" s="13">
        <v>10</v>
      </c>
      <c r="L24" s="13">
        <v>10</v>
      </c>
      <c r="M24" s="14">
        <v>10</v>
      </c>
      <c r="N24" s="12"/>
      <c r="O24" s="143"/>
      <c r="P24" s="15">
        <f>SUM(D24:O24)</f>
        <v>100</v>
      </c>
      <c r="Q24" s="16">
        <v>2900</v>
      </c>
      <c r="R24" s="135">
        <f>ROUNDDOWN(P24*Q24,0)</f>
        <v>290000</v>
      </c>
    </row>
    <row r="25" spans="2:18" ht="18.75" customHeight="1">
      <c r="B25" s="17" t="s">
        <v>80</v>
      </c>
      <c r="C25" s="37" t="s">
        <v>18</v>
      </c>
      <c r="D25" s="139">
        <v>55</v>
      </c>
      <c r="E25" s="139">
        <v>38</v>
      </c>
      <c r="F25" s="139">
        <v>24</v>
      </c>
      <c r="G25" s="139">
        <v>55</v>
      </c>
      <c r="H25" s="14">
        <v>35</v>
      </c>
      <c r="I25" s="14">
        <v>10</v>
      </c>
      <c r="J25" s="14">
        <v>12</v>
      </c>
      <c r="K25" s="14">
        <v>50</v>
      </c>
      <c r="L25" s="14">
        <v>50</v>
      </c>
      <c r="M25" s="14">
        <v>25</v>
      </c>
      <c r="N25" s="12"/>
      <c r="O25" s="12"/>
      <c r="P25" s="18">
        <f t="shared" ref="P25:P26" si="2">SUM(D25:O25)</f>
        <v>354</v>
      </c>
      <c r="Q25" s="19">
        <v>2130</v>
      </c>
      <c r="R25" s="20">
        <f>ROUNDDOWN(P25*Q25,0)</f>
        <v>754020</v>
      </c>
    </row>
    <row r="26" spans="2:18" ht="18.75" customHeight="1" thickBot="1">
      <c r="B26" s="17" t="s">
        <v>81</v>
      </c>
      <c r="C26" s="38" t="s">
        <v>18</v>
      </c>
      <c r="D26" s="140">
        <v>25</v>
      </c>
      <c r="E26" s="140">
        <v>33</v>
      </c>
      <c r="F26" s="140">
        <v>16</v>
      </c>
      <c r="G26" s="140">
        <v>22</v>
      </c>
      <c r="H26" s="22">
        <v>34</v>
      </c>
      <c r="I26" s="22">
        <v>14</v>
      </c>
      <c r="J26" s="22">
        <v>14</v>
      </c>
      <c r="K26" s="22">
        <v>14</v>
      </c>
      <c r="L26" s="22">
        <v>14</v>
      </c>
      <c r="M26" s="22">
        <v>10</v>
      </c>
      <c r="N26" s="21"/>
      <c r="O26" s="21"/>
      <c r="P26" s="18">
        <f t="shared" si="2"/>
        <v>196</v>
      </c>
      <c r="Q26" s="19">
        <v>1710</v>
      </c>
      <c r="R26" s="136">
        <f>ROUNDDOWN(P26*Q26,0)</f>
        <v>335160</v>
      </c>
    </row>
    <row r="27" spans="2:18" ht="18.75" customHeight="1" thickTop="1" thickBot="1">
      <c r="B27" s="144" t="s">
        <v>75</v>
      </c>
      <c r="C27" s="145"/>
      <c r="D27" s="141"/>
      <c r="E27" s="141"/>
      <c r="F27" s="141"/>
      <c r="G27" s="141"/>
      <c r="H27" s="24"/>
      <c r="I27" s="24"/>
      <c r="J27" s="24"/>
      <c r="K27" s="24"/>
      <c r="L27" s="24"/>
      <c r="M27" s="24"/>
      <c r="N27" s="23"/>
      <c r="O27" s="23"/>
      <c r="P27" s="25"/>
      <c r="Q27" s="26"/>
      <c r="R27" s="27">
        <f>SUM(R24:R26)</f>
        <v>1379180</v>
      </c>
    </row>
  </sheetData>
  <mergeCells count="4">
    <mergeCell ref="B9:C9"/>
    <mergeCell ref="B10:O10"/>
    <mergeCell ref="B18:C18"/>
    <mergeCell ref="B27:C27"/>
  </mergeCells>
  <phoneticPr fontId="6"/>
  <pageMargins left="0.54" right="0.28999999999999998" top="0.97"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BA16-3B64-431F-8D10-BE618E334B69}">
  <sheetPr>
    <tabColor rgb="FFFF99FF"/>
  </sheetPr>
  <dimension ref="A1:AO41"/>
  <sheetViews>
    <sheetView view="pageBreakPreview" topLeftCell="A7" zoomScale="69" zoomScaleNormal="70" zoomScaleSheetLayoutView="69" workbookViewId="0">
      <selection activeCell="J31" sqref="J31"/>
    </sheetView>
  </sheetViews>
  <sheetFormatPr defaultColWidth="9" defaultRowHeight="13"/>
  <cols>
    <col min="1" max="1" width="1.90625" style="39" customWidth="1"/>
    <col min="2" max="3" width="8.08984375" style="39" customWidth="1"/>
    <col min="4" max="4" width="9" style="39" customWidth="1"/>
    <col min="5" max="5" width="9.90625" style="39" customWidth="1"/>
    <col min="6" max="8" width="9" style="39" customWidth="1"/>
    <col min="9" max="9" width="10.453125" style="39" customWidth="1"/>
    <col min="10" max="11" width="9" style="39" customWidth="1"/>
    <col min="12" max="12" width="7.36328125" style="39" customWidth="1"/>
    <col min="13" max="13" width="10.36328125" style="39" customWidth="1"/>
    <col min="14" max="16" width="9" style="39" customWidth="1"/>
    <col min="17" max="17" width="8" style="39" customWidth="1"/>
    <col min="18" max="18" width="10.81640625" style="39" customWidth="1"/>
    <col min="19" max="19" width="9" style="39" customWidth="1"/>
    <col min="20" max="20" width="7.6328125" style="39" customWidth="1"/>
    <col min="21" max="21" width="4.1796875" style="39" customWidth="1"/>
    <col min="22" max="22" width="9" style="39"/>
    <col min="23" max="23" width="8.6328125" style="39" customWidth="1"/>
    <col min="24" max="25" width="9" style="39"/>
    <col min="26" max="26" width="10.453125" style="39" customWidth="1"/>
    <col min="27" max="27" width="4.1796875" style="39" customWidth="1"/>
    <col min="28" max="28" width="9" style="39"/>
    <col min="29" max="29" width="8.1796875" style="39" customWidth="1"/>
    <col min="30" max="30" width="8.453125" style="39" customWidth="1"/>
    <col min="31" max="31" width="8.36328125" style="39" customWidth="1"/>
    <col min="32" max="32" width="10.6328125" style="39" customWidth="1"/>
    <col min="33" max="33" width="7.6328125" style="39" customWidth="1"/>
    <col min="34" max="34" width="7.90625" style="39" customWidth="1"/>
    <col min="35" max="35" width="9" style="39"/>
    <col min="36" max="36" width="10.36328125" style="39" customWidth="1"/>
    <col min="37" max="37" width="9" style="39"/>
    <col min="38" max="38" width="10.08984375" style="39" customWidth="1"/>
    <col min="39" max="39" width="9" style="39"/>
    <col min="40" max="40" width="10.1796875" style="39" customWidth="1"/>
    <col min="41" max="16384" width="9" style="39"/>
  </cols>
  <sheetData>
    <row r="1" spans="1:41" ht="26.25" customHeight="1">
      <c r="A1" s="188" t="s">
        <v>82</v>
      </c>
      <c r="B1" s="188"/>
      <c r="C1" s="188"/>
      <c r="D1" s="188"/>
      <c r="E1" s="188"/>
      <c r="F1" s="188"/>
      <c r="G1" s="188"/>
      <c r="H1" s="188"/>
      <c r="I1" s="188"/>
      <c r="J1" s="188"/>
      <c r="K1" s="188"/>
      <c r="L1" s="188"/>
      <c r="M1" s="188"/>
      <c r="N1" s="188"/>
      <c r="O1" s="188"/>
      <c r="P1" s="188"/>
      <c r="Q1" s="188"/>
      <c r="R1" s="188"/>
      <c r="S1" s="188"/>
    </row>
    <row r="2" spans="1:41" ht="14.25" customHeight="1">
      <c r="A2" s="40"/>
      <c r="B2" s="41"/>
      <c r="C2" s="41"/>
      <c r="D2" s="41"/>
      <c r="E2" s="41"/>
      <c r="F2" s="41"/>
      <c r="G2" s="41"/>
      <c r="H2" s="41"/>
      <c r="I2" s="41"/>
      <c r="J2" s="41"/>
      <c r="K2" s="41"/>
      <c r="L2" s="41"/>
      <c r="M2" s="41"/>
      <c r="N2" s="41"/>
      <c r="O2" s="41"/>
      <c r="P2" s="41"/>
      <c r="Q2" s="41"/>
      <c r="R2" s="41"/>
      <c r="S2" s="41"/>
    </row>
    <row r="3" spans="1:41" ht="21.75" customHeight="1">
      <c r="A3" s="40"/>
      <c r="B3" s="189" t="s">
        <v>40</v>
      </c>
      <c r="C3" s="189"/>
      <c r="D3" s="190"/>
      <c r="E3" s="190"/>
      <c r="F3" s="190"/>
      <c r="G3" s="190"/>
      <c r="H3" s="190"/>
      <c r="I3" s="190"/>
      <c r="J3" s="190"/>
      <c r="K3" s="42"/>
      <c r="L3" s="42"/>
      <c r="M3" s="43" t="s">
        <v>41</v>
      </c>
      <c r="N3" s="191"/>
      <c r="O3" s="191"/>
      <c r="P3" s="191"/>
      <c r="Q3" s="191"/>
      <c r="R3" s="191"/>
      <c r="S3" s="44"/>
    </row>
    <row r="4" spans="1:41" ht="23.25" customHeight="1">
      <c r="A4" s="40"/>
      <c r="B4" s="189" t="s">
        <v>42</v>
      </c>
      <c r="C4" s="189"/>
      <c r="D4" s="192"/>
      <c r="E4" s="192"/>
      <c r="F4" s="192"/>
      <c r="G4" s="192"/>
      <c r="H4" s="192"/>
      <c r="I4" s="192"/>
      <c r="J4" s="192"/>
      <c r="K4" s="42"/>
      <c r="L4" s="42"/>
      <c r="M4" s="42"/>
      <c r="N4" s="42"/>
      <c r="O4" s="42"/>
      <c r="P4" s="42"/>
      <c r="Q4" s="42"/>
      <c r="R4" s="42"/>
      <c r="S4" s="44"/>
    </row>
    <row r="5" spans="1:41" ht="15.5">
      <c r="A5" s="40"/>
      <c r="B5" s="182"/>
      <c r="C5" s="182"/>
      <c r="D5" s="183"/>
      <c r="E5" s="183"/>
      <c r="F5" s="183"/>
      <c r="G5" s="183"/>
      <c r="H5" s="183"/>
      <c r="I5" s="183"/>
      <c r="J5" s="183"/>
      <c r="K5" s="45"/>
      <c r="L5" s="45"/>
      <c r="M5" s="46" t="s">
        <v>43</v>
      </c>
      <c r="N5" s="47" t="s">
        <v>44</v>
      </c>
      <c r="O5" s="184"/>
      <c r="P5" s="184"/>
      <c r="Q5" s="184"/>
      <c r="R5" s="184"/>
      <c r="S5" s="40"/>
    </row>
    <row r="6" spans="1:41" ht="23.25" customHeight="1">
      <c r="A6" s="40"/>
      <c r="B6" s="185" t="s">
        <v>45</v>
      </c>
      <c r="C6" s="185"/>
      <c r="D6" s="186"/>
      <c r="E6" s="186"/>
      <c r="F6" s="186"/>
      <c r="G6" s="186"/>
      <c r="H6" s="186"/>
      <c r="I6" s="186"/>
      <c r="J6" s="186"/>
      <c r="K6" s="45"/>
      <c r="L6" s="45"/>
      <c r="M6" s="45"/>
      <c r="N6" s="47" t="s">
        <v>46</v>
      </c>
      <c r="O6" s="187" t="s">
        <v>47</v>
      </c>
      <c r="P6" s="187"/>
      <c r="Q6" s="187"/>
      <c r="R6" s="187"/>
      <c r="S6" s="40"/>
      <c r="U6" s="166" t="s">
        <v>83</v>
      </c>
      <c r="V6" s="166"/>
      <c r="W6" s="166"/>
      <c r="X6" s="166"/>
      <c r="Y6" s="166"/>
      <c r="Z6" s="166"/>
      <c r="AA6" s="166"/>
      <c r="AB6" s="166"/>
      <c r="AC6" s="166"/>
      <c r="AD6" s="166"/>
      <c r="AE6" s="166"/>
      <c r="AF6" s="166"/>
      <c r="AG6" s="166"/>
      <c r="AH6" s="166"/>
      <c r="AI6" s="166"/>
      <c r="AJ6" s="166"/>
      <c r="AK6" s="166"/>
      <c r="AL6" s="166"/>
      <c r="AM6" s="166"/>
      <c r="AN6" s="166"/>
      <c r="AO6" s="48"/>
    </row>
    <row r="7" spans="1:41" ht="13.5" customHeight="1">
      <c r="A7" s="40"/>
      <c r="B7" s="40"/>
      <c r="C7" s="49"/>
      <c r="D7" s="40"/>
      <c r="E7" s="40"/>
      <c r="F7" s="40"/>
      <c r="G7" s="40"/>
      <c r="H7" s="40"/>
      <c r="I7" s="40"/>
      <c r="J7" s="40"/>
      <c r="K7" s="40"/>
      <c r="L7" s="40"/>
      <c r="M7" s="40"/>
      <c r="N7" s="40"/>
      <c r="O7" s="40"/>
      <c r="P7" s="40"/>
      <c r="Q7" s="40"/>
      <c r="R7" s="40"/>
      <c r="S7" s="40"/>
      <c r="U7" s="167" t="s">
        <v>84</v>
      </c>
      <c r="V7" s="167"/>
      <c r="W7" s="167"/>
      <c r="X7" s="167"/>
      <c r="Y7" s="167"/>
      <c r="Z7" s="167"/>
      <c r="AA7" s="167"/>
      <c r="AB7" s="167"/>
      <c r="AC7" s="167"/>
      <c r="AD7" s="167"/>
      <c r="AE7" s="167"/>
      <c r="AF7" s="167"/>
      <c r="AG7" s="167"/>
      <c r="AH7" s="167"/>
      <c r="AI7" s="167"/>
      <c r="AJ7" s="167"/>
      <c r="AK7" s="167"/>
      <c r="AL7" s="167"/>
      <c r="AM7" s="167"/>
      <c r="AN7" s="167"/>
    </row>
    <row r="8" spans="1:41" ht="18.75" customHeight="1">
      <c r="A8" s="50"/>
      <c r="B8" s="169" t="s">
        <v>48</v>
      </c>
      <c r="C8" s="170"/>
      <c r="D8" s="173" t="s">
        <v>49</v>
      </c>
      <c r="E8" s="175" t="s">
        <v>50</v>
      </c>
      <c r="F8" s="177" t="s">
        <v>51</v>
      </c>
      <c r="G8" s="178"/>
      <c r="H8" s="179"/>
      <c r="I8" s="173" t="s">
        <v>52</v>
      </c>
      <c r="J8" s="177" t="s">
        <v>53</v>
      </c>
      <c r="K8" s="178"/>
      <c r="L8" s="178"/>
      <c r="M8" s="178"/>
      <c r="N8" s="179"/>
      <c r="O8" s="177" t="s">
        <v>54</v>
      </c>
      <c r="P8" s="178"/>
      <c r="Q8" s="179"/>
      <c r="R8" s="173" t="s">
        <v>55</v>
      </c>
      <c r="S8" s="180" t="s">
        <v>56</v>
      </c>
      <c r="U8" s="168"/>
      <c r="V8" s="168"/>
      <c r="W8" s="168"/>
      <c r="X8" s="168"/>
      <c r="Y8" s="168"/>
      <c r="Z8" s="168"/>
      <c r="AA8" s="168"/>
      <c r="AB8" s="168"/>
      <c r="AC8" s="168"/>
      <c r="AD8" s="168"/>
      <c r="AE8" s="168"/>
      <c r="AF8" s="168"/>
      <c r="AG8" s="168"/>
      <c r="AH8" s="168"/>
      <c r="AI8" s="168"/>
      <c r="AJ8" s="168"/>
      <c r="AK8" s="168"/>
      <c r="AL8" s="168"/>
      <c r="AM8" s="168"/>
      <c r="AN8" s="168"/>
    </row>
    <row r="9" spans="1:41" ht="109.5" customHeight="1">
      <c r="A9" s="50"/>
      <c r="B9" s="171"/>
      <c r="C9" s="172"/>
      <c r="D9" s="174"/>
      <c r="E9" s="176"/>
      <c r="F9" s="51" t="s">
        <v>57</v>
      </c>
      <c r="G9" s="52" t="s">
        <v>85</v>
      </c>
      <c r="H9" s="53" t="s">
        <v>58</v>
      </c>
      <c r="I9" s="174"/>
      <c r="J9" s="53" t="s">
        <v>59</v>
      </c>
      <c r="K9" s="53" t="s">
        <v>60</v>
      </c>
      <c r="L9" s="54" t="s">
        <v>86</v>
      </c>
      <c r="M9" s="54" t="s">
        <v>87</v>
      </c>
      <c r="N9" s="53" t="s">
        <v>61</v>
      </c>
      <c r="O9" s="53" t="s">
        <v>62</v>
      </c>
      <c r="P9" s="55" t="s">
        <v>63</v>
      </c>
      <c r="Q9" s="53" t="s">
        <v>88</v>
      </c>
      <c r="R9" s="174"/>
      <c r="S9" s="181"/>
      <c r="U9" s="54" t="s">
        <v>89</v>
      </c>
      <c r="V9" s="54" t="s">
        <v>90</v>
      </c>
      <c r="W9" s="54" t="s">
        <v>91</v>
      </c>
      <c r="X9" s="54" t="s">
        <v>92</v>
      </c>
      <c r="Y9" s="54" t="s">
        <v>93</v>
      </c>
      <c r="Z9" s="54" t="s">
        <v>94</v>
      </c>
      <c r="AA9" s="56" t="s">
        <v>89</v>
      </c>
      <c r="AB9" s="57" t="s">
        <v>95</v>
      </c>
      <c r="AC9" s="57" t="s">
        <v>91</v>
      </c>
      <c r="AD9" s="57" t="s">
        <v>92</v>
      </c>
      <c r="AE9" s="57" t="s">
        <v>96</v>
      </c>
      <c r="AF9" s="57" t="s">
        <v>97</v>
      </c>
      <c r="AG9" s="57" t="s">
        <v>98</v>
      </c>
      <c r="AH9" s="57" t="s">
        <v>99</v>
      </c>
      <c r="AI9" s="58" t="s">
        <v>100</v>
      </c>
      <c r="AJ9" s="58" t="s">
        <v>101</v>
      </c>
      <c r="AK9" s="59" t="s">
        <v>102</v>
      </c>
      <c r="AL9" s="59" t="s">
        <v>103</v>
      </c>
      <c r="AM9" s="58" t="s">
        <v>104</v>
      </c>
      <c r="AN9" s="58" t="s">
        <v>105</v>
      </c>
      <c r="AO9" s="60"/>
    </row>
    <row r="10" spans="1:41" ht="20.149999999999999" customHeight="1">
      <c r="A10" s="50"/>
      <c r="B10" s="160"/>
      <c r="C10" s="161"/>
      <c r="D10" s="61"/>
      <c r="E10" s="62"/>
      <c r="F10" s="62"/>
      <c r="G10" s="62"/>
      <c r="H10" s="63"/>
      <c r="I10" s="64">
        <f>SUM(E10:H10)</f>
        <v>0</v>
      </c>
      <c r="J10" s="65"/>
      <c r="K10" s="65"/>
      <c r="L10" s="65"/>
      <c r="M10" s="65"/>
      <c r="N10" s="65"/>
      <c r="O10" s="66">
        <f>AJ10</f>
        <v>0</v>
      </c>
      <c r="P10" s="66">
        <f>AL10</f>
        <v>0</v>
      </c>
      <c r="Q10" s="66">
        <f>AN10</f>
        <v>0</v>
      </c>
      <c r="R10" s="66">
        <f t="shared" ref="R10:R23" si="0">SUM(J10:Q10)</f>
        <v>0</v>
      </c>
      <c r="S10" s="67">
        <f t="shared" ref="S10:S24" si="1">I10+R10</f>
        <v>0</v>
      </c>
      <c r="U10" s="68">
        <v>26</v>
      </c>
      <c r="V10" s="68">
        <v>380000</v>
      </c>
      <c r="W10" s="69">
        <v>4.9850000000000003</v>
      </c>
      <c r="X10" s="70">
        <f>ROUNDDOWN(V10*W10%,0)</f>
        <v>18943</v>
      </c>
      <c r="Y10" s="69">
        <v>0.79</v>
      </c>
      <c r="Z10" s="70">
        <f>ROUNDDOWN(V10*Y10%,0)</f>
        <v>3002</v>
      </c>
      <c r="AA10" s="71">
        <v>22</v>
      </c>
      <c r="AB10" s="68">
        <v>380000</v>
      </c>
      <c r="AC10" s="69">
        <v>8.9139999999999997</v>
      </c>
      <c r="AD10" s="70">
        <f>ROUNDDOWN(AB10*AC10%,0)</f>
        <v>33873</v>
      </c>
      <c r="AE10" s="72">
        <v>0.15</v>
      </c>
      <c r="AF10" s="70">
        <f>ROUNDDOWN(AB10*AE10%,0)</f>
        <v>570</v>
      </c>
      <c r="AG10" s="68"/>
      <c r="AH10" s="70">
        <f>AB10*AG10%</f>
        <v>0</v>
      </c>
      <c r="AI10" s="73">
        <v>0.85</v>
      </c>
      <c r="AJ10" s="74">
        <f t="shared" ref="AJ10:AJ23" si="2">ROUNDDOWN(I10*AI10%,0)</f>
        <v>0</v>
      </c>
      <c r="AK10" s="75">
        <v>0.3</v>
      </c>
      <c r="AL10" s="74">
        <f t="shared" ref="AL10:AL23" si="3">ROUNDDOWN(I10*AK10%,0)</f>
        <v>0</v>
      </c>
      <c r="AM10" s="74">
        <v>2E-3</v>
      </c>
      <c r="AN10" s="76">
        <f t="shared" ref="AN10:AN23" si="4">ROUNDDOWN(I10*AM10%,0)</f>
        <v>0</v>
      </c>
      <c r="AO10" s="60"/>
    </row>
    <row r="11" spans="1:41" ht="20.149999999999999" customHeight="1">
      <c r="A11" s="50"/>
      <c r="B11" s="160"/>
      <c r="C11" s="161"/>
      <c r="D11" s="61"/>
      <c r="E11" s="62"/>
      <c r="F11" s="62"/>
      <c r="G11" s="62"/>
      <c r="H11" s="63"/>
      <c r="I11" s="64">
        <f t="shared" ref="I11:I23" si="5">SUM(E11:H11)</f>
        <v>0</v>
      </c>
      <c r="J11" s="65"/>
      <c r="K11" s="65"/>
      <c r="L11" s="65"/>
      <c r="M11" s="65"/>
      <c r="N11" s="65"/>
      <c r="O11" s="66">
        <f t="shared" ref="O11:O23" si="6">AJ11</f>
        <v>0</v>
      </c>
      <c r="P11" s="66">
        <f t="shared" ref="P11:P23" si="7">AL11</f>
        <v>0</v>
      </c>
      <c r="Q11" s="66">
        <f t="shared" ref="Q11:Q23" si="8">AN11</f>
        <v>0</v>
      </c>
      <c r="R11" s="66">
        <f t="shared" si="0"/>
        <v>0</v>
      </c>
      <c r="S11" s="67">
        <f t="shared" si="1"/>
        <v>0</v>
      </c>
      <c r="U11" s="68">
        <v>26</v>
      </c>
      <c r="V11" s="68">
        <v>380000</v>
      </c>
      <c r="W11" s="69">
        <v>4.9850000000000003</v>
      </c>
      <c r="X11" s="70">
        <f t="shared" ref="X11:X23" si="9">ROUNDDOWN(V11*W11%,0)</f>
        <v>18943</v>
      </c>
      <c r="Y11" s="69">
        <v>0.79</v>
      </c>
      <c r="Z11" s="70">
        <f t="shared" ref="Z11:Z23" si="10">ROUNDDOWN(V11*Y11%,0)</f>
        <v>3002</v>
      </c>
      <c r="AA11" s="71">
        <v>22</v>
      </c>
      <c r="AB11" s="68">
        <v>380000</v>
      </c>
      <c r="AC11" s="69">
        <v>8.9139999999999997</v>
      </c>
      <c r="AD11" s="70">
        <f t="shared" ref="AD11:AD23" si="11">ROUNDDOWN(AB11*AC11%,0)</f>
        <v>33873</v>
      </c>
      <c r="AE11" s="72">
        <v>0.15</v>
      </c>
      <c r="AF11" s="70">
        <f t="shared" ref="AF11:AF23" si="12">ROUNDDOWN(AB11*AE11%,0)</f>
        <v>570</v>
      </c>
      <c r="AG11" s="68"/>
      <c r="AH11" s="70">
        <f t="shared" ref="AH11:AH23" si="13">AB11*AG11%</f>
        <v>0</v>
      </c>
      <c r="AI11" s="73">
        <v>0.85</v>
      </c>
      <c r="AJ11" s="74">
        <f t="shared" si="2"/>
        <v>0</v>
      </c>
      <c r="AK11" s="77">
        <v>0.3</v>
      </c>
      <c r="AL11" s="74">
        <f t="shared" si="3"/>
        <v>0</v>
      </c>
      <c r="AM11" s="74">
        <v>2E-3</v>
      </c>
      <c r="AN11" s="76">
        <f t="shared" si="4"/>
        <v>0</v>
      </c>
      <c r="AO11" s="60"/>
    </row>
    <row r="12" spans="1:41" ht="20.149999999999999" customHeight="1">
      <c r="A12" s="50"/>
      <c r="B12" s="160"/>
      <c r="C12" s="161"/>
      <c r="D12" s="61"/>
      <c r="E12" s="62"/>
      <c r="F12" s="62"/>
      <c r="G12" s="62"/>
      <c r="H12" s="63"/>
      <c r="I12" s="64">
        <f t="shared" si="5"/>
        <v>0</v>
      </c>
      <c r="J12" s="65"/>
      <c r="K12" s="65"/>
      <c r="L12" s="65"/>
      <c r="M12" s="65"/>
      <c r="N12" s="65"/>
      <c r="O12" s="66">
        <f t="shared" si="6"/>
        <v>0</v>
      </c>
      <c r="P12" s="66">
        <f t="shared" si="7"/>
        <v>0</v>
      </c>
      <c r="Q12" s="66">
        <f t="shared" si="8"/>
        <v>0</v>
      </c>
      <c r="R12" s="66">
        <f t="shared" si="0"/>
        <v>0</v>
      </c>
      <c r="S12" s="67">
        <f t="shared" si="1"/>
        <v>0</v>
      </c>
      <c r="U12" s="68">
        <v>26</v>
      </c>
      <c r="V12" s="68">
        <v>380000</v>
      </c>
      <c r="W12" s="69">
        <v>4.9850000000000003</v>
      </c>
      <c r="X12" s="70">
        <f t="shared" si="9"/>
        <v>18943</v>
      </c>
      <c r="Y12" s="69">
        <v>0.79</v>
      </c>
      <c r="Z12" s="70">
        <f t="shared" si="10"/>
        <v>3002</v>
      </c>
      <c r="AA12" s="71">
        <v>22</v>
      </c>
      <c r="AB12" s="68">
        <v>380000</v>
      </c>
      <c r="AC12" s="69">
        <v>8.9139999999999997</v>
      </c>
      <c r="AD12" s="70">
        <f t="shared" si="11"/>
        <v>33873</v>
      </c>
      <c r="AE12" s="72">
        <v>0.15</v>
      </c>
      <c r="AF12" s="70">
        <f t="shared" si="12"/>
        <v>570</v>
      </c>
      <c r="AG12" s="68"/>
      <c r="AH12" s="70">
        <f t="shared" si="13"/>
        <v>0</v>
      </c>
      <c r="AI12" s="73">
        <v>0.85</v>
      </c>
      <c r="AJ12" s="74">
        <f t="shared" si="2"/>
        <v>0</v>
      </c>
      <c r="AK12" s="77">
        <v>0.3</v>
      </c>
      <c r="AL12" s="74">
        <f t="shared" si="3"/>
        <v>0</v>
      </c>
      <c r="AM12" s="74">
        <v>2E-3</v>
      </c>
      <c r="AN12" s="76">
        <f t="shared" si="4"/>
        <v>0</v>
      </c>
      <c r="AO12" s="60"/>
    </row>
    <row r="13" spans="1:41" ht="20.149999999999999" customHeight="1">
      <c r="A13" s="50"/>
      <c r="B13" s="160"/>
      <c r="C13" s="161"/>
      <c r="D13" s="61"/>
      <c r="E13" s="62"/>
      <c r="F13" s="62"/>
      <c r="G13" s="62"/>
      <c r="H13" s="63"/>
      <c r="I13" s="64">
        <f t="shared" si="5"/>
        <v>0</v>
      </c>
      <c r="J13" s="65"/>
      <c r="K13" s="65"/>
      <c r="L13" s="65"/>
      <c r="M13" s="65"/>
      <c r="N13" s="65"/>
      <c r="O13" s="66">
        <f t="shared" si="6"/>
        <v>0</v>
      </c>
      <c r="P13" s="66">
        <f t="shared" si="7"/>
        <v>0</v>
      </c>
      <c r="Q13" s="66">
        <f t="shared" si="8"/>
        <v>0</v>
      </c>
      <c r="R13" s="66">
        <f t="shared" si="0"/>
        <v>0</v>
      </c>
      <c r="S13" s="67">
        <f t="shared" si="1"/>
        <v>0</v>
      </c>
      <c r="U13" s="68">
        <v>26</v>
      </c>
      <c r="V13" s="68">
        <v>380000</v>
      </c>
      <c r="W13" s="69">
        <v>4.9850000000000003</v>
      </c>
      <c r="X13" s="70">
        <f t="shared" si="9"/>
        <v>18943</v>
      </c>
      <c r="Y13" s="69">
        <v>0.79</v>
      </c>
      <c r="Z13" s="70">
        <f t="shared" si="10"/>
        <v>3002</v>
      </c>
      <c r="AA13" s="71">
        <v>22</v>
      </c>
      <c r="AB13" s="68">
        <v>380000</v>
      </c>
      <c r="AC13" s="69">
        <v>8.9139999999999997</v>
      </c>
      <c r="AD13" s="70">
        <f t="shared" si="11"/>
        <v>33873</v>
      </c>
      <c r="AE13" s="72">
        <v>0.15</v>
      </c>
      <c r="AF13" s="70">
        <f t="shared" si="12"/>
        <v>570</v>
      </c>
      <c r="AG13" s="68"/>
      <c r="AH13" s="70">
        <f t="shared" si="13"/>
        <v>0</v>
      </c>
      <c r="AI13" s="78">
        <v>0.7</v>
      </c>
      <c r="AJ13" s="74">
        <f t="shared" si="2"/>
        <v>0</v>
      </c>
      <c r="AK13" s="77">
        <v>0.3</v>
      </c>
      <c r="AL13" s="74">
        <f t="shared" si="3"/>
        <v>0</v>
      </c>
      <c r="AM13" s="74">
        <v>2E-3</v>
      </c>
      <c r="AN13" s="76">
        <f t="shared" si="4"/>
        <v>0</v>
      </c>
      <c r="AO13" s="60"/>
    </row>
    <row r="14" spans="1:41" ht="20.149999999999999" customHeight="1">
      <c r="A14" s="50"/>
      <c r="B14" s="160"/>
      <c r="C14" s="161"/>
      <c r="D14" s="61"/>
      <c r="E14" s="62"/>
      <c r="F14" s="62"/>
      <c r="G14" s="62"/>
      <c r="H14" s="63"/>
      <c r="I14" s="64">
        <f t="shared" si="5"/>
        <v>0</v>
      </c>
      <c r="J14" s="65"/>
      <c r="K14" s="65"/>
      <c r="L14" s="65"/>
      <c r="M14" s="65"/>
      <c r="N14" s="65"/>
      <c r="O14" s="66">
        <f t="shared" si="6"/>
        <v>0</v>
      </c>
      <c r="P14" s="66">
        <f t="shared" si="7"/>
        <v>0</v>
      </c>
      <c r="Q14" s="66">
        <f t="shared" si="8"/>
        <v>0</v>
      </c>
      <c r="R14" s="66">
        <f t="shared" si="0"/>
        <v>0</v>
      </c>
      <c r="S14" s="67">
        <f t="shared" si="1"/>
        <v>0</v>
      </c>
      <c r="U14" s="68">
        <v>26</v>
      </c>
      <c r="V14" s="68">
        <v>380000</v>
      </c>
      <c r="W14" s="69">
        <v>4.9850000000000003</v>
      </c>
      <c r="X14" s="70">
        <f t="shared" si="9"/>
        <v>18943</v>
      </c>
      <c r="Y14" s="69">
        <v>0.79</v>
      </c>
      <c r="Z14" s="70">
        <f t="shared" si="10"/>
        <v>3002</v>
      </c>
      <c r="AA14" s="71">
        <v>22</v>
      </c>
      <c r="AB14" s="68">
        <v>380000</v>
      </c>
      <c r="AC14" s="69">
        <v>8.9139999999999997</v>
      </c>
      <c r="AD14" s="70">
        <f t="shared" si="11"/>
        <v>33873</v>
      </c>
      <c r="AE14" s="72">
        <v>0.2</v>
      </c>
      <c r="AF14" s="70">
        <f t="shared" si="12"/>
        <v>760</v>
      </c>
      <c r="AG14" s="68"/>
      <c r="AH14" s="70">
        <f t="shared" si="13"/>
        <v>0</v>
      </c>
      <c r="AI14" s="78">
        <v>0.7</v>
      </c>
      <c r="AJ14" s="74">
        <f t="shared" si="2"/>
        <v>0</v>
      </c>
      <c r="AK14" s="77">
        <v>0.3</v>
      </c>
      <c r="AL14" s="74">
        <f t="shared" si="3"/>
        <v>0</v>
      </c>
      <c r="AM14" s="74">
        <v>2E-3</v>
      </c>
      <c r="AN14" s="76">
        <f t="shared" si="4"/>
        <v>0</v>
      </c>
      <c r="AO14" s="60"/>
    </row>
    <row r="15" spans="1:41" ht="20.149999999999999" customHeight="1">
      <c r="A15" s="50"/>
      <c r="B15" s="160"/>
      <c r="C15" s="161"/>
      <c r="D15" s="61"/>
      <c r="E15" s="62"/>
      <c r="F15" s="62"/>
      <c r="G15" s="62"/>
      <c r="H15" s="63"/>
      <c r="I15" s="64">
        <f t="shared" si="5"/>
        <v>0</v>
      </c>
      <c r="J15" s="65"/>
      <c r="K15" s="65"/>
      <c r="L15" s="65"/>
      <c r="M15" s="65"/>
      <c r="N15" s="65"/>
      <c r="O15" s="66">
        <f t="shared" si="6"/>
        <v>0</v>
      </c>
      <c r="P15" s="66">
        <f t="shared" si="7"/>
        <v>0</v>
      </c>
      <c r="Q15" s="66">
        <f t="shared" si="8"/>
        <v>0</v>
      </c>
      <c r="R15" s="66">
        <f t="shared" si="0"/>
        <v>0</v>
      </c>
      <c r="S15" s="67">
        <f t="shared" si="1"/>
        <v>0</v>
      </c>
      <c r="U15" s="68">
        <v>26</v>
      </c>
      <c r="V15" s="68">
        <v>380000</v>
      </c>
      <c r="W15" s="69">
        <v>4.9850000000000003</v>
      </c>
      <c r="X15" s="70">
        <f t="shared" si="9"/>
        <v>18943</v>
      </c>
      <c r="Y15" s="69">
        <v>0.79</v>
      </c>
      <c r="Z15" s="70">
        <f t="shared" si="10"/>
        <v>3002</v>
      </c>
      <c r="AA15" s="71">
        <v>22</v>
      </c>
      <c r="AB15" s="68">
        <v>380000</v>
      </c>
      <c r="AC15" s="69">
        <v>8.9139999999999997</v>
      </c>
      <c r="AD15" s="70">
        <f t="shared" si="11"/>
        <v>33873</v>
      </c>
      <c r="AE15" s="72">
        <v>0.2</v>
      </c>
      <c r="AF15" s="70">
        <f t="shared" si="12"/>
        <v>760</v>
      </c>
      <c r="AG15" s="68"/>
      <c r="AH15" s="70">
        <f t="shared" si="13"/>
        <v>0</v>
      </c>
      <c r="AI15" s="78">
        <v>0.7</v>
      </c>
      <c r="AJ15" s="74">
        <f t="shared" si="2"/>
        <v>0</v>
      </c>
      <c r="AK15" s="77">
        <v>0.3</v>
      </c>
      <c r="AL15" s="74">
        <f t="shared" si="3"/>
        <v>0</v>
      </c>
      <c r="AM15" s="74">
        <v>2E-3</v>
      </c>
      <c r="AN15" s="76">
        <f t="shared" si="4"/>
        <v>0</v>
      </c>
      <c r="AO15" s="60"/>
    </row>
    <row r="16" spans="1:41" ht="20.149999999999999" customHeight="1">
      <c r="A16" s="50"/>
      <c r="B16" s="160"/>
      <c r="C16" s="161"/>
      <c r="D16" s="61"/>
      <c r="E16" s="62"/>
      <c r="F16" s="62"/>
      <c r="G16" s="62"/>
      <c r="H16" s="63"/>
      <c r="I16" s="64">
        <f t="shared" si="5"/>
        <v>0</v>
      </c>
      <c r="J16" s="65"/>
      <c r="K16" s="65"/>
      <c r="L16" s="65"/>
      <c r="M16" s="65"/>
      <c r="N16" s="65"/>
      <c r="O16" s="66">
        <f t="shared" si="6"/>
        <v>0</v>
      </c>
      <c r="P16" s="66">
        <f t="shared" si="7"/>
        <v>0</v>
      </c>
      <c r="Q16" s="66">
        <f t="shared" si="8"/>
        <v>0</v>
      </c>
      <c r="R16" s="66">
        <f t="shared" si="0"/>
        <v>0</v>
      </c>
      <c r="S16" s="67">
        <f t="shared" si="1"/>
        <v>0</v>
      </c>
      <c r="U16" s="68">
        <v>26</v>
      </c>
      <c r="V16" s="68">
        <v>380000</v>
      </c>
      <c r="W16" s="69">
        <v>4.9850000000000003</v>
      </c>
      <c r="X16" s="70">
        <f t="shared" si="9"/>
        <v>18943</v>
      </c>
      <c r="Y16" s="69">
        <v>0.79</v>
      </c>
      <c r="Z16" s="70">
        <f t="shared" si="10"/>
        <v>3002</v>
      </c>
      <c r="AA16" s="71">
        <v>22</v>
      </c>
      <c r="AB16" s="68">
        <v>380000</v>
      </c>
      <c r="AC16" s="69">
        <v>8.9139999999999997</v>
      </c>
      <c r="AD16" s="70">
        <f t="shared" si="11"/>
        <v>33873</v>
      </c>
      <c r="AE16" s="72">
        <v>0.2</v>
      </c>
      <c r="AF16" s="70">
        <f t="shared" si="12"/>
        <v>760</v>
      </c>
      <c r="AG16" s="68"/>
      <c r="AH16" s="70">
        <f t="shared" si="13"/>
        <v>0</v>
      </c>
      <c r="AI16" s="78">
        <v>0.7</v>
      </c>
      <c r="AJ16" s="74">
        <f t="shared" si="2"/>
        <v>0</v>
      </c>
      <c r="AK16" s="77">
        <v>0.3</v>
      </c>
      <c r="AL16" s="74">
        <f t="shared" si="3"/>
        <v>0</v>
      </c>
      <c r="AM16" s="74">
        <v>2E-3</v>
      </c>
      <c r="AN16" s="76">
        <f t="shared" si="4"/>
        <v>0</v>
      </c>
      <c r="AO16" s="60"/>
    </row>
    <row r="17" spans="1:41" ht="20.149999999999999" customHeight="1">
      <c r="A17" s="50"/>
      <c r="B17" s="160"/>
      <c r="C17" s="161"/>
      <c r="D17" s="61"/>
      <c r="E17" s="62"/>
      <c r="F17" s="62"/>
      <c r="G17" s="62"/>
      <c r="H17" s="63"/>
      <c r="I17" s="64">
        <f t="shared" si="5"/>
        <v>0</v>
      </c>
      <c r="J17" s="65"/>
      <c r="K17" s="65"/>
      <c r="L17" s="65"/>
      <c r="M17" s="65"/>
      <c r="N17" s="65"/>
      <c r="O17" s="66">
        <f t="shared" si="6"/>
        <v>0</v>
      </c>
      <c r="P17" s="66">
        <f t="shared" si="7"/>
        <v>0</v>
      </c>
      <c r="Q17" s="66">
        <f t="shared" si="8"/>
        <v>0</v>
      </c>
      <c r="R17" s="66">
        <f t="shared" si="0"/>
        <v>0</v>
      </c>
      <c r="S17" s="67">
        <f t="shared" si="1"/>
        <v>0</v>
      </c>
      <c r="U17" s="68">
        <v>26</v>
      </c>
      <c r="V17" s="68">
        <v>380000</v>
      </c>
      <c r="W17" s="69">
        <v>4.9850000000000003</v>
      </c>
      <c r="X17" s="70">
        <f t="shared" si="9"/>
        <v>18943</v>
      </c>
      <c r="Y17" s="69">
        <v>0.79</v>
      </c>
      <c r="Z17" s="70">
        <f t="shared" si="10"/>
        <v>3002</v>
      </c>
      <c r="AA17" s="71">
        <v>22</v>
      </c>
      <c r="AB17" s="68">
        <v>380000</v>
      </c>
      <c r="AC17" s="69">
        <v>8.9139999999999997</v>
      </c>
      <c r="AD17" s="70">
        <f t="shared" si="11"/>
        <v>33873</v>
      </c>
      <c r="AE17" s="72">
        <v>0.2</v>
      </c>
      <c r="AF17" s="70">
        <f t="shared" si="12"/>
        <v>760</v>
      </c>
      <c r="AG17" s="68"/>
      <c r="AH17" s="70">
        <f t="shared" si="13"/>
        <v>0</v>
      </c>
      <c r="AI17" s="78">
        <v>0.7</v>
      </c>
      <c r="AJ17" s="74">
        <f t="shared" si="2"/>
        <v>0</v>
      </c>
      <c r="AK17" s="77">
        <v>0.3</v>
      </c>
      <c r="AL17" s="74">
        <f t="shared" si="3"/>
        <v>0</v>
      </c>
      <c r="AM17" s="74">
        <v>2E-3</v>
      </c>
      <c r="AN17" s="76">
        <f t="shared" si="4"/>
        <v>0</v>
      </c>
      <c r="AO17" s="60"/>
    </row>
    <row r="18" spans="1:41" ht="20.149999999999999" customHeight="1">
      <c r="A18" s="50"/>
      <c r="B18" s="160"/>
      <c r="C18" s="161"/>
      <c r="D18" s="61"/>
      <c r="E18" s="62"/>
      <c r="F18" s="62"/>
      <c r="G18" s="62"/>
      <c r="H18" s="63"/>
      <c r="I18" s="64">
        <f t="shared" si="5"/>
        <v>0</v>
      </c>
      <c r="J18" s="65"/>
      <c r="K18" s="65"/>
      <c r="L18" s="65"/>
      <c r="M18" s="65"/>
      <c r="N18" s="65"/>
      <c r="O18" s="66">
        <f t="shared" si="6"/>
        <v>0</v>
      </c>
      <c r="P18" s="66">
        <f t="shared" si="7"/>
        <v>0</v>
      </c>
      <c r="Q18" s="66">
        <f t="shared" si="8"/>
        <v>0</v>
      </c>
      <c r="R18" s="66">
        <f t="shared" si="0"/>
        <v>0</v>
      </c>
      <c r="S18" s="67">
        <f t="shared" si="1"/>
        <v>0</v>
      </c>
      <c r="U18" s="68">
        <v>26</v>
      </c>
      <c r="V18" s="68">
        <v>380000</v>
      </c>
      <c r="W18" s="69">
        <v>4.9850000000000003</v>
      </c>
      <c r="X18" s="70">
        <f t="shared" si="9"/>
        <v>18943</v>
      </c>
      <c r="Y18" s="69">
        <v>0.79</v>
      </c>
      <c r="Z18" s="70">
        <f t="shared" si="10"/>
        <v>3002</v>
      </c>
      <c r="AA18" s="71">
        <v>22</v>
      </c>
      <c r="AB18" s="68">
        <v>380000</v>
      </c>
      <c r="AC18" s="69">
        <v>8.9139999999999997</v>
      </c>
      <c r="AD18" s="70">
        <f t="shared" si="11"/>
        <v>33873</v>
      </c>
      <c r="AE18" s="72">
        <v>0.2</v>
      </c>
      <c r="AF18" s="70">
        <f t="shared" si="12"/>
        <v>760</v>
      </c>
      <c r="AG18" s="68"/>
      <c r="AH18" s="70">
        <f t="shared" si="13"/>
        <v>0</v>
      </c>
      <c r="AI18" s="78">
        <v>0.7</v>
      </c>
      <c r="AJ18" s="74">
        <f t="shared" si="2"/>
        <v>0</v>
      </c>
      <c r="AK18" s="77">
        <v>0.3</v>
      </c>
      <c r="AL18" s="74">
        <f t="shared" si="3"/>
        <v>0</v>
      </c>
      <c r="AM18" s="74">
        <v>2E-3</v>
      </c>
      <c r="AN18" s="76">
        <f t="shared" si="4"/>
        <v>0</v>
      </c>
      <c r="AO18" s="60"/>
    </row>
    <row r="19" spans="1:41" ht="20.149999999999999" customHeight="1">
      <c r="A19" s="50"/>
      <c r="B19" s="160"/>
      <c r="C19" s="161"/>
      <c r="D19" s="61"/>
      <c r="E19" s="62"/>
      <c r="F19" s="62"/>
      <c r="G19" s="62"/>
      <c r="H19" s="63"/>
      <c r="I19" s="64">
        <f t="shared" si="5"/>
        <v>0</v>
      </c>
      <c r="J19" s="65"/>
      <c r="K19" s="65"/>
      <c r="L19" s="65"/>
      <c r="M19" s="65"/>
      <c r="N19" s="65"/>
      <c r="O19" s="66">
        <f t="shared" si="6"/>
        <v>0</v>
      </c>
      <c r="P19" s="66">
        <f t="shared" si="7"/>
        <v>0</v>
      </c>
      <c r="Q19" s="66">
        <f t="shared" si="8"/>
        <v>0</v>
      </c>
      <c r="R19" s="66">
        <f t="shared" si="0"/>
        <v>0</v>
      </c>
      <c r="S19" s="67">
        <f t="shared" si="1"/>
        <v>0</v>
      </c>
      <c r="U19" s="68">
        <v>27</v>
      </c>
      <c r="V19" s="68">
        <v>410000</v>
      </c>
      <c r="W19" s="69">
        <v>4.9850000000000003</v>
      </c>
      <c r="X19" s="70">
        <f t="shared" si="9"/>
        <v>20438</v>
      </c>
      <c r="Y19" s="69">
        <v>0.79</v>
      </c>
      <c r="Z19" s="70">
        <f t="shared" si="10"/>
        <v>3239</v>
      </c>
      <c r="AA19" s="71">
        <v>24</v>
      </c>
      <c r="AB19" s="68">
        <v>410000</v>
      </c>
      <c r="AC19" s="69">
        <v>9.0909999999999993</v>
      </c>
      <c r="AD19" s="70">
        <f t="shared" si="11"/>
        <v>37273</v>
      </c>
      <c r="AE19" s="72">
        <v>0.2</v>
      </c>
      <c r="AF19" s="70">
        <f t="shared" si="12"/>
        <v>820</v>
      </c>
      <c r="AG19" s="68"/>
      <c r="AH19" s="70">
        <f t="shared" si="13"/>
        <v>0</v>
      </c>
      <c r="AI19" s="78">
        <v>0.7</v>
      </c>
      <c r="AJ19" s="74">
        <f t="shared" si="2"/>
        <v>0</v>
      </c>
      <c r="AK19" s="77">
        <v>0.3</v>
      </c>
      <c r="AL19" s="74">
        <f t="shared" si="3"/>
        <v>0</v>
      </c>
      <c r="AM19" s="74">
        <v>2E-3</v>
      </c>
      <c r="AN19" s="76">
        <f t="shared" si="4"/>
        <v>0</v>
      </c>
      <c r="AO19" s="60"/>
    </row>
    <row r="20" spans="1:41" ht="20.149999999999999" customHeight="1">
      <c r="A20" s="50"/>
      <c r="B20" s="160"/>
      <c r="C20" s="161"/>
      <c r="D20" s="61"/>
      <c r="E20" s="62"/>
      <c r="F20" s="62"/>
      <c r="G20" s="62"/>
      <c r="H20" s="63"/>
      <c r="I20" s="64">
        <f t="shared" si="5"/>
        <v>0</v>
      </c>
      <c r="J20" s="65"/>
      <c r="K20" s="65"/>
      <c r="L20" s="65"/>
      <c r="M20" s="65"/>
      <c r="N20" s="65"/>
      <c r="O20" s="66">
        <f t="shared" si="6"/>
        <v>0</v>
      </c>
      <c r="P20" s="66">
        <f t="shared" si="7"/>
        <v>0</v>
      </c>
      <c r="Q20" s="66">
        <f t="shared" si="8"/>
        <v>0</v>
      </c>
      <c r="R20" s="66">
        <f t="shared" si="0"/>
        <v>0</v>
      </c>
      <c r="S20" s="67">
        <f t="shared" si="1"/>
        <v>0</v>
      </c>
      <c r="U20" s="68">
        <v>27</v>
      </c>
      <c r="V20" s="68">
        <v>410000</v>
      </c>
      <c r="W20" s="69">
        <v>4.9850000000000003</v>
      </c>
      <c r="X20" s="70">
        <f t="shared" si="9"/>
        <v>20438</v>
      </c>
      <c r="Y20" s="69">
        <v>0.79</v>
      </c>
      <c r="Z20" s="70">
        <f t="shared" si="10"/>
        <v>3239</v>
      </c>
      <c r="AA20" s="71">
        <v>24</v>
      </c>
      <c r="AB20" s="68">
        <v>410000</v>
      </c>
      <c r="AC20" s="69">
        <v>9.0909999999999993</v>
      </c>
      <c r="AD20" s="70">
        <f t="shared" si="11"/>
        <v>37273</v>
      </c>
      <c r="AE20" s="72">
        <v>0.2</v>
      </c>
      <c r="AF20" s="70">
        <f t="shared" si="12"/>
        <v>820</v>
      </c>
      <c r="AG20" s="68"/>
      <c r="AH20" s="70">
        <f t="shared" si="13"/>
        <v>0</v>
      </c>
      <c r="AI20" s="78">
        <v>0.7</v>
      </c>
      <c r="AJ20" s="74">
        <f t="shared" si="2"/>
        <v>0</v>
      </c>
      <c r="AK20" s="77">
        <v>0.3</v>
      </c>
      <c r="AL20" s="74">
        <f t="shared" si="3"/>
        <v>0</v>
      </c>
      <c r="AM20" s="74">
        <v>2E-3</v>
      </c>
      <c r="AN20" s="76">
        <f t="shared" si="4"/>
        <v>0</v>
      </c>
      <c r="AO20" s="60"/>
    </row>
    <row r="21" spans="1:41" ht="20.149999999999999" customHeight="1">
      <c r="A21" s="50"/>
      <c r="B21" s="160"/>
      <c r="C21" s="161"/>
      <c r="D21" s="61"/>
      <c r="E21" s="62"/>
      <c r="F21" s="62"/>
      <c r="G21" s="62"/>
      <c r="H21" s="63"/>
      <c r="I21" s="64">
        <f t="shared" si="5"/>
        <v>0</v>
      </c>
      <c r="J21" s="65"/>
      <c r="K21" s="65"/>
      <c r="L21" s="65"/>
      <c r="M21" s="65"/>
      <c r="N21" s="65"/>
      <c r="O21" s="66">
        <f t="shared" si="6"/>
        <v>0</v>
      </c>
      <c r="P21" s="66">
        <f t="shared" si="7"/>
        <v>0</v>
      </c>
      <c r="Q21" s="66">
        <f t="shared" si="8"/>
        <v>0</v>
      </c>
      <c r="R21" s="66">
        <f t="shared" si="0"/>
        <v>0</v>
      </c>
      <c r="S21" s="67">
        <f t="shared" si="1"/>
        <v>0</v>
      </c>
      <c r="U21" s="68">
        <v>27</v>
      </c>
      <c r="V21" s="68">
        <v>410000</v>
      </c>
      <c r="W21" s="69">
        <v>4.9850000000000003</v>
      </c>
      <c r="X21" s="70">
        <f t="shared" si="9"/>
        <v>20438</v>
      </c>
      <c r="Y21" s="69">
        <v>0.79</v>
      </c>
      <c r="Z21" s="70">
        <f t="shared" si="10"/>
        <v>3239</v>
      </c>
      <c r="AA21" s="71">
        <v>24</v>
      </c>
      <c r="AB21" s="68">
        <v>410000</v>
      </c>
      <c r="AC21" s="69">
        <v>9.0909999999999993</v>
      </c>
      <c r="AD21" s="70">
        <f t="shared" si="11"/>
        <v>37273</v>
      </c>
      <c r="AE21" s="72">
        <v>0.2</v>
      </c>
      <c r="AF21" s="70">
        <f t="shared" si="12"/>
        <v>820</v>
      </c>
      <c r="AG21" s="68"/>
      <c r="AH21" s="70">
        <f t="shared" si="13"/>
        <v>0</v>
      </c>
      <c r="AI21" s="78">
        <v>0.7</v>
      </c>
      <c r="AJ21" s="74">
        <f t="shared" si="2"/>
        <v>0</v>
      </c>
      <c r="AK21" s="77">
        <v>0.3</v>
      </c>
      <c r="AL21" s="74">
        <f t="shared" si="3"/>
        <v>0</v>
      </c>
      <c r="AM21" s="74">
        <v>2E-3</v>
      </c>
      <c r="AN21" s="76">
        <f t="shared" si="4"/>
        <v>0</v>
      </c>
      <c r="AO21" s="60"/>
    </row>
    <row r="22" spans="1:41" ht="20.149999999999999" customHeight="1">
      <c r="A22" s="50"/>
      <c r="B22" s="162"/>
      <c r="C22" s="163"/>
      <c r="D22" s="79"/>
      <c r="E22" s="80"/>
      <c r="F22" s="80"/>
      <c r="G22" s="80"/>
      <c r="H22" s="62"/>
      <c r="I22" s="64">
        <f t="shared" si="5"/>
        <v>0</v>
      </c>
      <c r="J22" s="65"/>
      <c r="K22" s="65"/>
      <c r="L22" s="65"/>
      <c r="M22" s="65"/>
      <c r="N22" s="65"/>
      <c r="O22" s="66">
        <f t="shared" si="6"/>
        <v>0</v>
      </c>
      <c r="P22" s="66">
        <f t="shared" si="7"/>
        <v>0</v>
      </c>
      <c r="Q22" s="66">
        <f t="shared" si="8"/>
        <v>0</v>
      </c>
      <c r="R22" s="66">
        <f t="shared" si="0"/>
        <v>0</v>
      </c>
      <c r="S22" s="67">
        <f t="shared" si="1"/>
        <v>0</v>
      </c>
      <c r="U22" s="68"/>
      <c r="V22" s="68">
        <v>600000</v>
      </c>
      <c r="W22" s="69">
        <v>4.9850000000000003</v>
      </c>
      <c r="X22" s="70">
        <f t="shared" si="9"/>
        <v>29910</v>
      </c>
      <c r="Y22" s="69">
        <v>0.79</v>
      </c>
      <c r="Z22" s="70">
        <f t="shared" si="10"/>
        <v>4740</v>
      </c>
      <c r="AA22" s="73"/>
      <c r="AB22" s="68">
        <v>600000</v>
      </c>
      <c r="AC22" s="69">
        <v>9.0909999999999993</v>
      </c>
      <c r="AD22" s="70">
        <f t="shared" si="11"/>
        <v>54546</v>
      </c>
      <c r="AE22" s="72">
        <v>0.2</v>
      </c>
      <c r="AF22" s="70">
        <f t="shared" si="12"/>
        <v>1200</v>
      </c>
      <c r="AG22" s="68"/>
      <c r="AH22" s="70">
        <f t="shared" si="13"/>
        <v>0</v>
      </c>
      <c r="AI22" s="78">
        <v>0.7</v>
      </c>
      <c r="AJ22" s="74">
        <f t="shared" si="2"/>
        <v>0</v>
      </c>
      <c r="AK22" s="77">
        <v>0.3</v>
      </c>
      <c r="AL22" s="74">
        <f t="shared" si="3"/>
        <v>0</v>
      </c>
      <c r="AM22" s="74">
        <v>2E-3</v>
      </c>
      <c r="AN22" s="76">
        <f t="shared" si="4"/>
        <v>0</v>
      </c>
      <c r="AO22" s="60"/>
    </row>
    <row r="23" spans="1:41" ht="20.149999999999999" customHeight="1">
      <c r="A23" s="50"/>
      <c r="B23" s="162"/>
      <c r="C23" s="163"/>
      <c r="D23" s="79"/>
      <c r="E23" s="62"/>
      <c r="F23" s="62"/>
      <c r="G23" s="62"/>
      <c r="H23" s="62"/>
      <c r="I23" s="64">
        <f t="shared" si="5"/>
        <v>0</v>
      </c>
      <c r="J23" s="65"/>
      <c r="K23" s="65"/>
      <c r="L23" s="65"/>
      <c r="M23" s="65"/>
      <c r="N23" s="65"/>
      <c r="O23" s="66">
        <f t="shared" si="6"/>
        <v>0</v>
      </c>
      <c r="P23" s="66">
        <f t="shared" si="7"/>
        <v>0</v>
      </c>
      <c r="Q23" s="66">
        <f t="shared" si="8"/>
        <v>0</v>
      </c>
      <c r="R23" s="66">
        <f t="shared" si="0"/>
        <v>0</v>
      </c>
      <c r="S23" s="67">
        <f t="shared" si="1"/>
        <v>0</v>
      </c>
      <c r="U23" s="73"/>
      <c r="V23" s="81">
        <v>700000</v>
      </c>
      <c r="W23" s="69">
        <v>4.9850000000000003</v>
      </c>
      <c r="X23" s="70">
        <f t="shared" si="9"/>
        <v>34895</v>
      </c>
      <c r="Y23" s="69">
        <v>0.79</v>
      </c>
      <c r="Z23" s="70">
        <f t="shared" si="10"/>
        <v>5530</v>
      </c>
      <c r="AA23" s="73"/>
      <c r="AB23" s="81">
        <v>620000</v>
      </c>
      <c r="AC23" s="69">
        <v>9.0909999999999993</v>
      </c>
      <c r="AD23" s="70">
        <f t="shared" si="11"/>
        <v>56364</v>
      </c>
      <c r="AE23" s="72">
        <v>0.2</v>
      </c>
      <c r="AF23" s="70">
        <f t="shared" si="12"/>
        <v>1240</v>
      </c>
      <c r="AG23" s="68"/>
      <c r="AH23" s="70">
        <f t="shared" si="13"/>
        <v>0</v>
      </c>
      <c r="AI23" s="78">
        <v>0.7</v>
      </c>
      <c r="AJ23" s="74">
        <f t="shared" si="2"/>
        <v>0</v>
      </c>
      <c r="AK23" s="77">
        <v>0.3</v>
      </c>
      <c r="AL23" s="74">
        <f t="shared" si="3"/>
        <v>0</v>
      </c>
      <c r="AM23" s="74">
        <v>2E-3</v>
      </c>
      <c r="AN23" s="76">
        <f t="shared" si="4"/>
        <v>0</v>
      </c>
      <c r="AO23" s="60"/>
    </row>
    <row r="24" spans="1:41" ht="20.149999999999999" customHeight="1">
      <c r="A24" s="50"/>
      <c r="B24" s="162" t="s">
        <v>30</v>
      </c>
      <c r="C24" s="163"/>
      <c r="D24" s="79">
        <f t="shared" ref="D24:R24" si="14">SUM(D10:D23)</f>
        <v>0</v>
      </c>
      <c r="E24" s="62">
        <f t="shared" si="14"/>
        <v>0</v>
      </c>
      <c r="F24" s="62">
        <f t="shared" si="14"/>
        <v>0</v>
      </c>
      <c r="G24" s="62">
        <f t="shared" si="14"/>
        <v>0</v>
      </c>
      <c r="H24" s="62">
        <f t="shared" si="14"/>
        <v>0</v>
      </c>
      <c r="I24" s="64">
        <f t="shared" si="14"/>
        <v>0</v>
      </c>
      <c r="J24" s="66">
        <f t="shared" si="14"/>
        <v>0</v>
      </c>
      <c r="K24" s="66">
        <f t="shared" si="14"/>
        <v>0</v>
      </c>
      <c r="L24" s="66">
        <f t="shared" si="14"/>
        <v>0</v>
      </c>
      <c r="M24" s="66">
        <f t="shared" si="14"/>
        <v>0</v>
      </c>
      <c r="N24" s="66">
        <f t="shared" si="14"/>
        <v>0</v>
      </c>
      <c r="O24" s="66">
        <f t="shared" si="14"/>
        <v>0</v>
      </c>
      <c r="P24" s="66">
        <f t="shared" si="14"/>
        <v>0</v>
      </c>
      <c r="Q24" s="66">
        <f t="shared" si="14"/>
        <v>0</v>
      </c>
      <c r="R24" s="66">
        <f t="shared" si="14"/>
        <v>0</v>
      </c>
      <c r="S24" s="67">
        <f t="shared" si="1"/>
        <v>0</v>
      </c>
    </row>
    <row r="25" spans="1:41" ht="20.149999999999999" customHeight="1">
      <c r="A25" s="50"/>
      <c r="B25" s="50"/>
      <c r="C25" s="82"/>
      <c r="D25" s="50"/>
      <c r="E25" s="50"/>
      <c r="F25" s="50"/>
      <c r="G25" s="50"/>
      <c r="H25" s="50"/>
      <c r="I25" s="50"/>
      <c r="J25" s="50"/>
      <c r="K25" s="50"/>
      <c r="L25" s="50"/>
      <c r="M25" s="50"/>
      <c r="N25" s="50"/>
      <c r="O25" s="50"/>
      <c r="P25" s="50"/>
      <c r="Q25" s="50"/>
      <c r="R25" s="50"/>
      <c r="S25" s="50"/>
    </row>
    <row r="26" spans="1:41" ht="16.5">
      <c r="A26" s="50"/>
      <c r="B26" s="164" t="s">
        <v>64</v>
      </c>
      <c r="C26" s="165"/>
      <c r="D26" s="150">
        <f>S24-H24</f>
        <v>0</v>
      </c>
      <c r="E26" s="151"/>
      <c r="F26" s="83" t="s">
        <v>65</v>
      </c>
      <c r="G26" s="50"/>
      <c r="H26" s="50"/>
      <c r="I26" s="50"/>
      <c r="J26" s="50"/>
      <c r="K26" s="50"/>
      <c r="L26" s="50"/>
      <c r="M26" s="50"/>
      <c r="N26" s="50"/>
      <c r="O26" s="50"/>
      <c r="P26" s="50"/>
      <c r="Q26" s="50"/>
      <c r="R26" s="50"/>
      <c r="S26" s="50"/>
    </row>
    <row r="27" spans="1:41" ht="16.5">
      <c r="A27" s="50"/>
      <c r="B27" s="148" t="s">
        <v>108</v>
      </c>
      <c r="C27" s="149"/>
      <c r="D27" s="150">
        <f>ROUNDUP(H24/1.1,0)</f>
        <v>0</v>
      </c>
      <c r="E27" s="151"/>
      <c r="F27" s="83" t="s">
        <v>65</v>
      </c>
      <c r="G27" s="50"/>
      <c r="H27" s="152" t="s">
        <v>66</v>
      </c>
      <c r="I27" s="153"/>
      <c r="J27" s="84"/>
      <c r="K27" s="83" t="s">
        <v>67</v>
      </c>
      <c r="L27" s="85"/>
      <c r="M27" s="50"/>
      <c r="N27" s="50"/>
      <c r="O27" s="50"/>
      <c r="P27" s="50"/>
      <c r="Q27" s="50"/>
      <c r="R27" s="50"/>
      <c r="S27" s="50"/>
    </row>
    <row r="28" spans="1:41" ht="16.5">
      <c r="A28" s="50"/>
      <c r="B28" s="152" t="s">
        <v>68</v>
      </c>
      <c r="C28" s="153"/>
      <c r="D28" s="150">
        <f>D26+D27</f>
        <v>0</v>
      </c>
      <c r="E28" s="151"/>
      <c r="F28" s="83" t="s">
        <v>65</v>
      </c>
      <c r="G28" s="50"/>
      <c r="H28" s="152" t="s">
        <v>69</v>
      </c>
      <c r="I28" s="153"/>
      <c r="J28" s="86">
        <f>D24*J27</f>
        <v>0</v>
      </c>
      <c r="K28" s="83" t="s">
        <v>67</v>
      </c>
      <c r="L28" s="85"/>
      <c r="M28" s="50"/>
      <c r="N28" s="50"/>
      <c r="O28" s="50"/>
      <c r="P28" s="50"/>
      <c r="Q28" s="50"/>
      <c r="R28" s="50"/>
      <c r="S28" s="50"/>
    </row>
    <row r="29" spans="1:41">
      <c r="A29" s="50"/>
      <c r="B29" s="50"/>
      <c r="C29" s="82"/>
      <c r="D29" s="87"/>
      <c r="E29" s="87"/>
      <c r="F29" s="88"/>
      <c r="G29" s="50"/>
      <c r="H29" s="50"/>
      <c r="I29" s="50"/>
      <c r="J29" s="89"/>
      <c r="K29" s="50"/>
      <c r="L29" s="50"/>
      <c r="M29" s="50"/>
      <c r="N29" s="50"/>
      <c r="O29" s="50"/>
      <c r="P29" s="50"/>
      <c r="Q29" s="50"/>
      <c r="R29" s="50"/>
      <c r="S29" s="90"/>
      <c r="AK29" s="91"/>
    </row>
    <row r="30" spans="1:41" ht="16.5">
      <c r="A30" s="50"/>
      <c r="B30" s="152" t="s">
        <v>70</v>
      </c>
      <c r="C30" s="154"/>
      <c r="D30" s="92" t="s">
        <v>71</v>
      </c>
      <c r="E30" s="92"/>
      <c r="F30" s="92"/>
      <c r="G30" s="92"/>
      <c r="H30" s="92"/>
      <c r="I30" s="93"/>
      <c r="J30" s="94" t="e">
        <f>ROUNDDOWN(D28/J28,0)</f>
        <v>#DIV/0!</v>
      </c>
      <c r="K30" s="95" t="s">
        <v>65</v>
      </c>
      <c r="L30" s="85"/>
      <c r="M30" s="155" t="s">
        <v>109</v>
      </c>
      <c r="N30" s="155"/>
      <c r="O30" s="50"/>
      <c r="P30" s="50"/>
      <c r="Q30" s="50"/>
      <c r="R30" s="50"/>
      <c r="S30" s="50"/>
      <c r="AL30" s="91"/>
    </row>
    <row r="31" spans="1:41" ht="16.5">
      <c r="A31" s="50"/>
      <c r="B31" s="152" t="s">
        <v>72</v>
      </c>
      <c r="C31" s="154"/>
      <c r="D31" s="156"/>
      <c r="E31" s="156"/>
      <c r="F31" s="156"/>
      <c r="G31" s="156"/>
      <c r="H31" s="156"/>
      <c r="I31" s="157"/>
      <c r="J31" s="96" t="e">
        <f>ROUNDDOWN((I24-I22-H24-I23)/J28*1.25,0)</f>
        <v>#DIV/0!</v>
      </c>
      <c r="K31" s="97" t="s">
        <v>65</v>
      </c>
      <c r="L31" s="85"/>
      <c r="M31" s="158" t="s">
        <v>110</v>
      </c>
      <c r="N31" s="159"/>
      <c r="O31" s="50"/>
      <c r="P31" s="50"/>
      <c r="Q31" s="50"/>
      <c r="R31" s="50"/>
      <c r="S31" s="50"/>
    </row>
    <row r="32" spans="1:41">
      <c r="A32" s="50"/>
      <c r="B32" s="50"/>
      <c r="C32" s="82"/>
      <c r="D32" s="50"/>
      <c r="E32" s="50"/>
      <c r="F32" s="50"/>
      <c r="G32" s="50"/>
      <c r="H32" s="50"/>
      <c r="I32" s="50"/>
      <c r="J32" s="50"/>
      <c r="K32" s="50"/>
      <c r="L32" s="50"/>
      <c r="M32" s="50"/>
      <c r="N32" s="50"/>
      <c r="O32" s="50"/>
      <c r="P32" s="50"/>
      <c r="Q32" s="50"/>
      <c r="R32" s="50"/>
      <c r="S32" s="50"/>
    </row>
    <row r="33" spans="1:19">
      <c r="A33" s="98"/>
      <c r="B33" s="98"/>
      <c r="C33" s="99"/>
      <c r="D33" s="98"/>
      <c r="E33" s="98"/>
      <c r="F33" s="98"/>
      <c r="G33" s="98"/>
      <c r="H33" s="98"/>
      <c r="I33" s="98"/>
      <c r="J33" s="98"/>
      <c r="K33" s="98"/>
      <c r="L33" s="98"/>
      <c r="M33" s="98"/>
      <c r="N33" s="98"/>
      <c r="O33" s="98"/>
      <c r="P33" s="98"/>
      <c r="Q33" s="98"/>
      <c r="R33" s="98"/>
      <c r="S33" s="98"/>
    </row>
    <row r="34" spans="1:19">
      <c r="A34" s="98"/>
      <c r="B34" s="98"/>
      <c r="C34" s="99"/>
      <c r="D34" s="98"/>
      <c r="E34" s="98"/>
      <c r="F34" s="98"/>
      <c r="G34" s="98"/>
      <c r="H34" s="98"/>
      <c r="I34" s="98"/>
      <c r="J34" s="98"/>
      <c r="K34" s="98"/>
      <c r="L34" s="98"/>
      <c r="M34" s="98"/>
      <c r="N34" s="98"/>
      <c r="O34" s="98"/>
      <c r="P34" s="98"/>
      <c r="Q34" s="98"/>
      <c r="R34" s="98"/>
      <c r="S34" s="98"/>
    </row>
    <row r="35" spans="1:19" ht="30.75" customHeight="1">
      <c r="A35" s="98"/>
      <c r="B35" s="147" t="s">
        <v>111</v>
      </c>
      <c r="C35" s="147"/>
      <c r="D35" s="147"/>
      <c r="E35" s="147"/>
      <c r="F35" s="147"/>
      <c r="G35" s="147"/>
      <c r="H35" s="147"/>
      <c r="I35" s="147"/>
      <c r="J35" s="147"/>
      <c r="K35" s="147"/>
      <c r="L35" s="147"/>
      <c r="M35" s="147"/>
      <c r="N35" s="147"/>
      <c r="O35" s="147"/>
      <c r="P35" s="147"/>
      <c r="Q35" s="147"/>
      <c r="R35" s="147"/>
      <c r="S35" s="147"/>
    </row>
    <row r="36" spans="1:19">
      <c r="A36" s="98"/>
      <c r="B36" s="98"/>
      <c r="C36" s="99"/>
      <c r="D36" s="98"/>
      <c r="E36" s="98"/>
      <c r="F36" s="98"/>
      <c r="G36" s="98"/>
      <c r="H36" s="98"/>
      <c r="I36" s="98"/>
      <c r="J36" s="98"/>
      <c r="K36" s="98"/>
      <c r="L36" s="98"/>
      <c r="M36" s="98"/>
      <c r="N36" s="98"/>
      <c r="O36" s="98"/>
      <c r="P36" s="98"/>
      <c r="Q36" s="98"/>
      <c r="R36" s="98"/>
      <c r="S36" s="98"/>
    </row>
    <row r="41" spans="1:19">
      <c r="Q41" s="100"/>
    </row>
  </sheetData>
  <mergeCells count="52">
    <mergeCell ref="A1:S1"/>
    <mergeCell ref="B3:C3"/>
    <mergeCell ref="D3:J3"/>
    <mergeCell ref="N3:R3"/>
    <mergeCell ref="B4:C4"/>
    <mergeCell ref="D4:J4"/>
    <mergeCell ref="B5:C5"/>
    <mergeCell ref="D5:J5"/>
    <mergeCell ref="O5:R5"/>
    <mergeCell ref="B6:C6"/>
    <mergeCell ref="D6:J6"/>
    <mergeCell ref="O6:R6"/>
    <mergeCell ref="B14:C14"/>
    <mergeCell ref="U6:AN6"/>
    <mergeCell ref="U7:AN8"/>
    <mergeCell ref="B8:C9"/>
    <mergeCell ref="D8:D9"/>
    <mergeCell ref="E8:E9"/>
    <mergeCell ref="F8:H8"/>
    <mergeCell ref="I8:I9"/>
    <mergeCell ref="J8:N8"/>
    <mergeCell ref="O8:Q8"/>
    <mergeCell ref="R8:R9"/>
    <mergeCell ref="S8:S9"/>
    <mergeCell ref="B10:C10"/>
    <mergeCell ref="B11:C11"/>
    <mergeCell ref="B12:C12"/>
    <mergeCell ref="B13:C13"/>
    <mergeCell ref="D26:E26"/>
    <mergeCell ref="B15:C15"/>
    <mergeCell ref="B16:C16"/>
    <mergeCell ref="B17:C17"/>
    <mergeCell ref="B18:C18"/>
    <mergeCell ref="B19:C19"/>
    <mergeCell ref="B20:C20"/>
    <mergeCell ref="B21:C21"/>
    <mergeCell ref="B22:C22"/>
    <mergeCell ref="B23:C23"/>
    <mergeCell ref="B24:C24"/>
    <mergeCell ref="B26:C26"/>
    <mergeCell ref="B35:S35"/>
    <mergeCell ref="B27:C27"/>
    <mergeCell ref="D27:E27"/>
    <mergeCell ref="H27:I27"/>
    <mergeCell ref="B28:C28"/>
    <mergeCell ref="D28:E28"/>
    <mergeCell ref="H28:I28"/>
    <mergeCell ref="B30:C30"/>
    <mergeCell ref="M30:N30"/>
    <mergeCell ref="B31:C31"/>
    <mergeCell ref="D31:I31"/>
    <mergeCell ref="M31:N31"/>
  </mergeCells>
  <phoneticPr fontId="6"/>
  <pageMargins left="0.70866141732283472" right="0.31496062992125984" top="0.46" bottom="0.23622047244094491" header="0.31496062992125984" footer="0.19685039370078741"/>
  <pageSetup paperSize="9" scale="8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8912-A489-4DF7-8649-13DBF4991B24}">
  <sheetPr>
    <tabColor rgb="FFFF99FF"/>
  </sheetPr>
  <dimension ref="A1:AO41"/>
  <sheetViews>
    <sheetView view="pageBreakPreview" zoomScale="77" zoomScaleNormal="70" zoomScaleSheetLayoutView="77" workbookViewId="0">
      <selection activeCell="R37" sqref="R37"/>
    </sheetView>
  </sheetViews>
  <sheetFormatPr defaultColWidth="9" defaultRowHeight="13"/>
  <cols>
    <col min="1" max="1" width="1.90625" style="39" customWidth="1"/>
    <col min="2" max="3" width="8.08984375" style="39" customWidth="1"/>
    <col min="4" max="4" width="9" style="39" customWidth="1"/>
    <col min="5" max="5" width="9.90625" style="39" customWidth="1"/>
    <col min="6" max="8" width="9" style="39" customWidth="1"/>
    <col min="9" max="9" width="10.453125" style="39" customWidth="1"/>
    <col min="10" max="11" width="9" style="39" customWidth="1"/>
    <col min="12" max="12" width="7.36328125" style="39" customWidth="1"/>
    <col min="13" max="13" width="10.36328125" style="39" customWidth="1"/>
    <col min="14" max="16" width="9" style="39" customWidth="1"/>
    <col min="17" max="17" width="8" style="39" customWidth="1"/>
    <col min="18" max="18" width="10.81640625" style="39" customWidth="1"/>
    <col min="19" max="19" width="9" style="39" customWidth="1"/>
    <col min="20" max="20" width="7.6328125" style="39" customWidth="1"/>
    <col min="21" max="21" width="4.1796875" style="39" customWidth="1"/>
    <col min="22" max="22" width="9" style="39"/>
    <col min="23" max="23" width="8.6328125" style="39" customWidth="1"/>
    <col min="24" max="25" width="9" style="39"/>
    <col min="26" max="26" width="10.453125" style="39" customWidth="1"/>
    <col min="27" max="27" width="4.1796875" style="39" customWidth="1"/>
    <col min="28" max="28" width="9" style="39"/>
    <col min="29" max="29" width="8.1796875" style="39" customWidth="1"/>
    <col min="30" max="30" width="8.453125" style="39" customWidth="1"/>
    <col min="31" max="31" width="8.36328125" style="39" customWidth="1"/>
    <col min="32" max="32" width="10.6328125" style="39" customWidth="1"/>
    <col min="33" max="33" width="7.6328125" style="39" customWidth="1"/>
    <col min="34" max="34" width="7.90625" style="39" customWidth="1"/>
    <col min="35" max="35" width="9" style="39"/>
    <col min="36" max="36" width="10.36328125" style="39" customWidth="1"/>
    <col min="37" max="37" width="9" style="39"/>
    <col min="38" max="38" width="10.08984375" style="39" customWidth="1"/>
    <col min="39" max="39" width="9" style="39"/>
    <col min="40" max="40" width="10.1796875" style="39" customWidth="1"/>
    <col min="41" max="16384" width="9" style="39"/>
  </cols>
  <sheetData>
    <row r="1" spans="1:41" ht="26.25" customHeight="1">
      <c r="A1" s="188" t="s">
        <v>82</v>
      </c>
      <c r="B1" s="188"/>
      <c r="C1" s="188"/>
      <c r="D1" s="188"/>
      <c r="E1" s="188"/>
      <c r="F1" s="188"/>
      <c r="G1" s="188"/>
      <c r="H1" s="188"/>
      <c r="I1" s="188"/>
      <c r="J1" s="188"/>
      <c r="K1" s="188"/>
      <c r="L1" s="188"/>
      <c r="M1" s="188"/>
      <c r="N1" s="188"/>
      <c r="O1" s="188"/>
      <c r="P1" s="188"/>
      <c r="Q1" s="188"/>
      <c r="R1" s="188"/>
      <c r="S1" s="188"/>
    </row>
    <row r="2" spans="1:41" ht="14.25" customHeight="1">
      <c r="A2" s="40"/>
      <c r="B2" s="41"/>
      <c r="C2" s="41"/>
      <c r="D2" s="41"/>
      <c r="E2" s="41"/>
      <c r="F2" s="41"/>
      <c r="G2" s="41"/>
      <c r="H2" s="41"/>
      <c r="I2" s="41"/>
      <c r="J2" s="41"/>
      <c r="K2" s="41"/>
      <c r="L2" s="41"/>
      <c r="M2" s="41"/>
      <c r="N2" s="41"/>
      <c r="O2" s="41"/>
      <c r="P2" s="41"/>
      <c r="Q2" s="41"/>
      <c r="R2" s="41"/>
      <c r="S2" s="41"/>
    </row>
    <row r="3" spans="1:41" ht="21.75" customHeight="1">
      <c r="A3" s="40"/>
      <c r="B3" s="189" t="s">
        <v>40</v>
      </c>
      <c r="C3" s="189"/>
      <c r="D3" s="190"/>
      <c r="E3" s="190"/>
      <c r="F3" s="190"/>
      <c r="G3" s="190"/>
      <c r="H3" s="190"/>
      <c r="I3" s="190"/>
      <c r="J3" s="190"/>
      <c r="K3" s="42"/>
      <c r="L3" s="42"/>
      <c r="M3" s="43" t="s">
        <v>41</v>
      </c>
      <c r="N3" s="191"/>
      <c r="O3" s="191"/>
      <c r="P3" s="191"/>
      <c r="Q3" s="191"/>
      <c r="R3" s="191"/>
      <c r="S3" s="44"/>
    </row>
    <row r="4" spans="1:41" ht="23.25" customHeight="1">
      <c r="A4" s="40"/>
      <c r="B4" s="189" t="s">
        <v>42</v>
      </c>
      <c r="C4" s="189"/>
      <c r="D4" s="192"/>
      <c r="E4" s="192"/>
      <c r="F4" s="192"/>
      <c r="G4" s="192"/>
      <c r="H4" s="192"/>
      <c r="I4" s="192"/>
      <c r="J4" s="192"/>
      <c r="K4" s="42"/>
      <c r="L4" s="42"/>
      <c r="M4" s="42"/>
      <c r="N4" s="42"/>
      <c r="O4" s="42"/>
      <c r="P4" s="42"/>
      <c r="Q4" s="42"/>
      <c r="R4" s="42"/>
      <c r="S4" s="44"/>
    </row>
    <row r="5" spans="1:41" ht="15.5">
      <c r="A5" s="40"/>
      <c r="B5" s="182"/>
      <c r="C5" s="182"/>
      <c r="D5" s="183"/>
      <c r="E5" s="183"/>
      <c r="F5" s="183"/>
      <c r="G5" s="183"/>
      <c r="H5" s="183"/>
      <c r="I5" s="183"/>
      <c r="J5" s="183"/>
      <c r="K5" s="45"/>
      <c r="L5" s="45"/>
      <c r="M5" s="46" t="s">
        <v>43</v>
      </c>
      <c r="N5" s="47" t="s">
        <v>44</v>
      </c>
      <c r="O5" s="184"/>
      <c r="P5" s="184"/>
      <c r="Q5" s="184"/>
      <c r="R5" s="184"/>
      <c r="S5" s="40"/>
    </row>
    <row r="6" spans="1:41" ht="23.25" customHeight="1">
      <c r="A6" s="40"/>
      <c r="B6" s="185" t="s">
        <v>45</v>
      </c>
      <c r="C6" s="185"/>
      <c r="D6" s="186"/>
      <c r="E6" s="186"/>
      <c r="F6" s="186"/>
      <c r="G6" s="186"/>
      <c r="H6" s="186"/>
      <c r="I6" s="186"/>
      <c r="J6" s="186"/>
      <c r="K6" s="45"/>
      <c r="L6" s="45"/>
      <c r="M6" s="45"/>
      <c r="N6" s="47" t="s">
        <v>46</v>
      </c>
      <c r="O6" s="187" t="s">
        <v>47</v>
      </c>
      <c r="P6" s="187"/>
      <c r="Q6" s="187"/>
      <c r="R6" s="187"/>
      <c r="S6" s="40"/>
      <c r="U6" s="166" t="s">
        <v>83</v>
      </c>
      <c r="V6" s="166"/>
      <c r="W6" s="166"/>
      <c r="X6" s="166"/>
      <c r="Y6" s="166"/>
      <c r="Z6" s="166"/>
      <c r="AA6" s="166"/>
      <c r="AB6" s="166"/>
      <c r="AC6" s="166"/>
      <c r="AD6" s="166"/>
      <c r="AE6" s="166"/>
      <c r="AF6" s="166"/>
      <c r="AG6" s="166"/>
      <c r="AH6" s="166"/>
      <c r="AI6" s="166"/>
      <c r="AJ6" s="166"/>
      <c r="AK6" s="166"/>
      <c r="AL6" s="166"/>
      <c r="AM6" s="166"/>
      <c r="AN6" s="166"/>
      <c r="AO6" s="48"/>
    </row>
    <row r="7" spans="1:41" ht="13.5" customHeight="1">
      <c r="A7" s="40"/>
      <c r="B7" s="40"/>
      <c r="C7" s="49"/>
      <c r="D7" s="40"/>
      <c r="E7" s="40"/>
      <c r="F7" s="40"/>
      <c r="G7" s="40"/>
      <c r="H7" s="40"/>
      <c r="I7" s="40"/>
      <c r="J7" s="40"/>
      <c r="K7" s="40"/>
      <c r="L7" s="40"/>
      <c r="M7" s="40"/>
      <c r="N7" s="40"/>
      <c r="O7" s="40"/>
      <c r="P7" s="40"/>
      <c r="Q7" s="40"/>
      <c r="R7" s="40"/>
      <c r="S7" s="40"/>
      <c r="U7" s="167" t="s">
        <v>84</v>
      </c>
      <c r="V7" s="167"/>
      <c r="W7" s="167"/>
      <c r="X7" s="167"/>
      <c r="Y7" s="167"/>
      <c r="Z7" s="167"/>
      <c r="AA7" s="167"/>
      <c r="AB7" s="167"/>
      <c r="AC7" s="167"/>
      <c r="AD7" s="167"/>
      <c r="AE7" s="167"/>
      <c r="AF7" s="167"/>
      <c r="AG7" s="167"/>
      <c r="AH7" s="167"/>
      <c r="AI7" s="167"/>
      <c r="AJ7" s="167"/>
      <c r="AK7" s="167"/>
      <c r="AL7" s="167"/>
      <c r="AM7" s="167"/>
      <c r="AN7" s="167"/>
    </row>
    <row r="8" spans="1:41" ht="18.75" customHeight="1">
      <c r="A8" s="50"/>
      <c r="B8" s="169" t="s">
        <v>48</v>
      </c>
      <c r="C8" s="170"/>
      <c r="D8" s="173" t="s">
        <v>49</v>
      </c>
      <c r="E8" s="175" t="s">
        <v>50</v>
      </c>
      <c r="F8" s="177" t="s">
        <v>51</v>
      </c>
      <c r="G8" s="178"/>
      <c r="H8" s="179"/>
      <c r="I8" s="173" t="s">
        <v>52</v>
      </c>
      <c r="J8" s="177" t="s">
        <v>53</v>
      </c>
      <c r="K8" s="178"/>
      <c r="L8" s="178"/>
      <c r="M8" s="178"/>
      <c r="N8" s="179"/>
      <c r="O8" s="177" t="s">
        <v>54</v>
      </c>
      <c r="P8" s="178"/>
      <c r="Q8" s="179"/>
      <c r="R8" s="173" t="s">
        <v>55</v>
      </c>
      <c r="S8" s="180" t="s">
        <v>56</v>
      </c>
      <c r="U8" s="168"/>
      <c r="V8" s="168"/>
      <c r="W8" s="168"/>
      <c r="X8" s="168"/>
      <c r="Y8" s="168"/>
      <c r="Z8" s="168"/>
      <c r="AA8" s="168"/>
      <c r="AB8" s="168"/>
      <c r="AC8" s="168"/>
      <c r="AD8" s="168"/>
      <c r="AE8" s="168"/>
      <c r="AF8" s="168"/>
      <c r="AG8" s="168"/>
      <c r="AH8" s="168"/>
      <c r="AI8" s="168"/>
      <c r="AJ8" s="168"/>
      <c r="AK8" s="168"/>
      <c r="AL8" s="168"/>
      <c r="AM8" s="168"/>
      <c r="AN8" s="168"/>
    </row>
    <row r="9" spans="1:41" ht="109.5" customHeight="1">
      <c r="A9" s="50"/>
      <c r="B9" s="171"/>
      <c r="C9" s="172"/>
      <c r="D9" s="174"/>
      <c r="E9" s="176"/>
      <c r="F9" s="51" t="s">
        <v>57</v>
      </c>
      <c r="G9" s="52" t="s">
        <v>85</v>
      </c>
      <c r="H9" s="53" t="s">
        <v>58</v>
      </c>
      <c r="I9" s="174"/>
      <c r="J9" s="53" t="s">
        <v>59</v>
      </c>
      <c r="K9" s="53" t="s">
        <v>60</v>
      </c>
      <c r="L9" s="54" t="s">
        <v>86</v>
      </c>
      <c r="M9" s="54" t="s">
        <v>87</v>
      </c>
      <c r="N9" s="53" t="s">
        <v>61</v>
      </c>
      <c r="O9" s="53" t="s">
        <v>62</v>
      </c>
      <c r="P9" s="55" t="s">
        <v>63</v>
      </c>
      <c r="Q9" s="53" t="s">
        <v>88</v>
      </c>
      <c r="R9" s="174"/>
      <c r="S9" s="181"/>
      <c r="U9" s="54" t="s">
        <v>89</v>
      </c>
      <c r="V9" s="54" t="s">
        <v>90</v>
      </c>
      <c r="W9" s="54" t="s">
        <v>91</v>
      </c>
      <c r="X9" s="54" t="s">
        <v>92</v>
      </c>
      <c r="Y9" s="54" t="s">
        <v>93</v>
      </c>
      <c r="Z9" s="54" t="s">
        <v>94</v>
      </c>
      <c r="AA9" s="56" t="s">
        <v>89</v>
      </c>
      <c r="AB9" s="57" t="s">
        <v>95</v>
      </c>
      <c r="AC9" s="57" t="s">
        <v>91</v>
      </c>
      <c r="AD9" s="57" t="s">
        <v>92</v>
      </c>
      <c r="AE9" s="57" t="s">
        <v>96</v>
      </c>
      <c r="AF9" s="57" t="s">
        <v>97</v>
      </c>
      <c r="AG9" s="57" t="s">
        <v>98</v>
      </c>
      <c r="AH9" s="57" t="s">
        <v>99</v>
      </c>
      <c r="AI9" s="58" t="s">
        <v>100</v>
      </c>
      <c r="AJ9" s="58" t="s">
        <v>101</v>
      </c>
      <c r="AK9" s="59" t="s">
        <v>102</v>
      </c>
      <c r="AL9" s="59" t="s">
        <v>103</v>
      </c>
      <c r="AM9" s="58" t="s">
        <v>104</v>
      </c>
      <c r="AN9" s="58" t="s">
        <v>105</v>
      </c>
      <c r="AO9" s="60"/>
    </row>
    <row r="10" spans="1:41" ht="20.149999999999999" customHeight="1">
      <c r="A10" s="50"/>
      <c r="B10" s="160" t="s">
        <v>127</v>
      </c>
      <c r="C10" s="161"/>
      <c r="D10" s="61">
        <v>19</v>
      </c>
      <c r="E10" s="62">
        <v>350000</v>
      </c>
      <c r="F10" s="62"/>
      <c r="G10" s="62">
        <v>12000</v>
      </c>
      <c r="H10" s="63">
        <v>28000</v>
      </c>
      <c r="I10" s="64">
        <f>SUM(E10:H10)</f>
        <v>390000</v>
      </c>
      <c r="J10" s="65">
        <f>X10</f>
        <v>18943</v>
      </c>
      <c r="K10" s="65">
        <f t="shared" ref="K10:K23" si="0">AD10</f>
        <v>33873</v>
      </c>
      <c r="L10" s="65"/>
      <c r="M10" s="65">
        <f t="shared" ref="M10:M23" si="1">AF10</f>
        <v>570</v>
      </c>
      <c r="N10" s="65">
        <f>Z10</f>
        <v>3002</v>
      </c>
      <c r="O10" s="66">
        <f>AJ10</f>
        <v>3315</v>
      </c>
      <c r="P10" s="66">
        <f>AL10</f>
        <v>1170</v>
      </c>
      <c r="Q10" s="66">
        <f>AN10</f>
        <v>7</v>
      </c>
      <c r="R10" s="66">
        <f t="shared" ref="R10:R23" si="2">SUM(J10:Q10)</f>
        <v>60880</v>
      </c>
      <c r="S10" s="67">
        <f t="shared" ref="S10:S24" si="3">I10+R10</f>
        <v>450880</v>
      </c>
      <c r="U10" s="68">
        <v>26</v>
      </c>
      <c r="V10" s="68">
        <v>380000</v>
      </c>
      <c r="W10" s="69">
        <v>4.9850000000000003</v>
      </c>
      <c r="X10" s="70">
        <f>ROUNDDOWN(V10*W10%,0)</f>
        <v>18943</v>
      </c>
      <c r="Y10" s="69">
        <v>0.79</v>
      </c>
      <c r="Z10" s="70">
        <f>ROUNDDOWN(V10*Y10%,0)</f>
        <v>3002</v>
      </c>
      <c r="AA10" s="71">
        <v>22</v>
      </c>
      <c r="AB10" s="68">
        <v>380000</v>
      </c>
      <c r="AC10" s="69">
        <v>8.9139999999999997</v>
      </c>
      <c r="AD10" s="70">
        <f>ROUNDDOWN(AB10*AC10%,0)</f>
        <v>33873</v>
      </c>
      <c r="AE10" s="72">
        <v>0.15</v>
      </c>
      <c r="AF10" s="70">
        <f>ROUNDDOWN(AB10*AE10%,0)</f>
        <v>570</v>
      </c>
      <c r="AG10" s="68"/>
      <c r="AH10" s="70">
        <f>AB10*AG10%</f>
        <v>0</v>
      </c>
      <c r="AI10" s="73">
        <v>0.85</v>
      </c>
      <c r="AJ10" s="74">
        <f t="shared" ref="AJ10:AJ23" si="4">ROUNDDOWN(I10*AI10%,0)</f>
        <v>3315</v>
      </c>
      <c r="AK10" s="75">
        <v>0.3</v>
      </c>
      <c r="AL10" s="74">
        <f t="shared" ref="AL10:AL23" si="5">ROUNDDOWN(I10*AK10%,0)</f>
        <v>1170</v>
      </c>
      <c r="AM10" s="74">
        <v>2E-3</v>
      </c>
      <c r="AN10" s="76">
        <f t="shared" ref="AN10:AN23" si="6">ROUNDDOWN(I10*AM10%,0)</f>
        <v>7</v>
      </c>
      <c r="AO10" s="60"/>
    </row>
    <row r="11" spans="1:41" ht="20.149999999999999" customHeight="1">
      <c r="A11" s="50"/>
      <c r="B11" s="160" t="s">
        <v>128</v>
      </c>
      <c r="C11" s="161"/>
      <c r="D11" s="61">
        <v>20</v>
      </c>
      <c r="E11" s="62">
        <v>350000</v>
      </c>
      <c r="F11" s="62"/>
      <c r="G11" s="62">
        <v>12000</v>
      </c>
      <c r="H11" s="63">
        <v>28000</v>
      </c>
      <c r="I11" s="64">
        <f t="shared" ref="I11:I23" si="7">SUM(E11:H11)</f>
        <v>390000</v>
      </c>
      <c r="J11" s="65">
        <f t="shared" ref="J11:J23" si="8">X11</f>
        <v>18943</v>
      </c>
      <c r="K11" s="65">
        <f t="shared" si="0"/>
        <v>33873</v>
      </c>
      <c r="L11" s="65"/>
      <c r="M11" s="65">
        <f t="shared" si="1"/>
        <v>570</v>
      </c>
      <c r="N11" s="65">
        <f t="shared" ref="N11:N23" si="9">Z11</f>
        <v>3002</v>
      </c>
      <c r="O11" s="66">
        <f t="shared" ref="O11:O23" si="10">AJ11</f>
        <v>3315</v>
      </c>
      <c r="P11" s="66">
        <f t="shared" ref="P11:P23" si="11">AL11</f>
        <v>1170</v>
      </c>
      <c r="Q11" s="66">
        <f t="shared" ref="Q11:Q23" si="12">AN11</f>
        <v>7</v>
      </c>
      <c r="R11" s="66">
        <f t="shared" si="2"/>
        <v>60880</v>
      </c>
      <c r="S11" s="67">
        <f t="shared" si="3"/>
        <v>450880</v>
      </c>
      <c r="U11" s="68">
        <v>26</v>
      </c>
      <c r="V11" s="68">
        <v>380000</v>
      </c>
      <c r="W11" s="69">
        <v>4.9850000000000003</v>
      </c>
      <c r="X11" s="70">
        <f t="shared" ref="X11:X23" si="13">ROUNDDOWN(V11*W11%,0)</f>
        <v>18943</v>
      </c>
      <c r="Y11" s="69">
        <v>0.79</v>
      </c>
      <c r="Z11" s="70">
        <f t="shared" ref="Z11:Z23" si="14">ROUNDDOWN(V11*Y11%,0)</f>
        <v>3002</v>
      </c>
      <c r="AA11" s="71">
        <v>22</v>
      </c>
      <c r="AB11" s="68">
        <v>380000</v>
      </c>
      <c r="AC11" s="69">
        <v>8.9139999999999997</v>
      </c>
      <c r="AD11" s="70">
        <f t="shared" ref="AD11:AD23" si="15">ROUNDDOWN(AB11*AC11%,0)</f>
        <v>33873</v>
      </c>
      <c r="AE11" s="72">
        <v>0.15</v>
      </c>
      <c r="AF11" s="70">
        <f t="shared" ref="AF11:AF23" si="16">ROUNDDOWN(AB11*AE11%,0)</f>
        <v>570</v>
      </c>
      <c r="AG11" s="68"/>
      <c r="AH11" s="70">
        <f t="shared" ref="AH11:AH23" si="17">AB11*AG11%</f>
        <v>0</v>
      </c>
      <c r="AI11" s="73">
        <v>0.85</v>
      </c>
      <c r="AJ11" s="74">
        <f t="shared" si="4"/>
        <v>3315</v>
      </c>
      <c r="AK11" s="77">
        <v>0.3</v>
      </c>
      <c r="AL11" s="74">
        <f t="shared" si="5"/>
        <v>1170</v>
      </c>
      <c r="AM11" s="74">
        <v>2E-3</v>
      </c>
      <c r="AN11" s="76">
        <f t="shared" si="6"/>
        <v>7</v>
      </c>
      <c r="AO11" s="60"/>
    </row>
    <row r="12" spans="1:41" ht="20.149999999999999" customHeight="1">
      <c r="A12" s="50"/>
      <c r="B12" s="160" t="s">
        <v>129</v>
      </c>
      <c r="C12" s="161"/>
      <c r="D12" s="61">
        <v>22</v>
      </c>
      <c r="E12" s="62">
        <v>350000</v>
      </c>
      <c r="F12" s="62"/>
      <c r="G12" s="62">
        <v>12000</v>
      </c>
      <c r="H12" s="63">
        <v>28000</v>
      </c>
      <c r="I12" s="64">
        <f t="shared" si="7"/>
        <v>390000</v>
      </c>
      <c r="J12" s="65">
        <f t="shared" si="8"/>
        <v>18943</v>
      </c>
      <c r="K12" s="65">
        <f t="shared" si="0"/>
        <v>33873</v>
      </c>
      <c r="L12" s="65"/>
      <c r="M12" s="65">
        <f t="shared" si="1"/>
        <v>570</v>
      </c>
      <c r="N12" s="65">
        <f t="shared" si="9"/>
        <v>3002</v>
      </c>
      <c r="O12" s="66">
        <f t="shared" si="10"/>
        <v>3315</v>
      </c>
      <c r="P12" s="66">
        <f t="shared" si="11"/>
        <v>1170</v>
      </c>
      <c r="Q12" s="66">
        <f t="shared" si="12"/>
        <v>7</v>
      </c>
      <c r="R12" s="66">
        <f t="shared" si="2"/>
        <v>60880</v>
      </c>
      <c r="S12" s="67">
        <f t="shared" si="3"/>
        <v>450880</v>
      </c>
      <c r="U12" s="68">
        <v>26</v>
      </c>
      <c r="V12" s="68">
        <v>380000</v>
      </c>
      <c r="W12" s="69">
        <v>4.9850000000000003</v>
      </c>
      <c r="X12" s="70">
        <f t="shared" si="13"/>
        <v>18943</v>
      </c>
      <c r="Y12" s="69">
        <v>0.79</v>
      </c>
      <c r="Z12" s="70">
        <f t="shared" si="14"/>
        <v>3002</v>
      </c>
      <c r="AA12" s="71">
        <v>22</v>
      </c>
      <c r="AB12" s="68">
        <v>380000</v>
      </c>
      <c r="AC12" s="69">
        <v>8.9139999999999997</v>
      </c>
      <c r="AD12" s="70">
        <f t="shared" si="15"/>
        <v>33873</v>
      </c>
      <c r="AE12" s="72">
        <v>0.15</v>
      </c>
      <c r="AF12" s="70">
        <f t="shared" si="16"/>
        <v>570</v>
      </c>
      <c r="AG12" s="68"/>
      <c r="AH12" s="70">
        <f t="shared" si="17"/>
        <v>0</v>
      </c>
      <c r="AI12" s="73">
        <v>0.85</v>
      </c>
      <c r="AJ12" s="74">
        <f t="shared" si="4"/>
        <v>3315</v>
      </c>
      <c r="AK12" s="77">
        <v>0.3</v>
      </c>
      <c r="AL12" s="74">
        <f t="shared" si="5"/>
        <v>1170</v>
      </c>
      <c r="AM12" s="74">
        <v>2E-3</v>
      </c>
      <c r="AN12" s="76">
        <f t="shared" si="6"/>
        <v>7</v>
      </c>
      <c r="AO12" s="60"/>
    </row>
    <row r="13" spans="1:41" ht="20.149999999999999" customHeight="1">
      <c r="A13" s="50"/>
      <c r="B13" s="160" t="s">
        <v>130</v>
      </c>
      <c r="C13" s="161"/>
      <c r="D13" s="61">
        <v>20</v>
      </c>
      <c r="E13" s="62">
        <v>370000</v>
      </c>
      <c r="F13" s="62"/>
      <c r="G13" s="62">
        <v>12000</v>
      </c>
      <c r="H13" s="63">
        <v>28000</v>
      </c>
      <c r="I13" s="64">
        <f t="shared" si="7"/>
        <v>410000</v>
      </c>
      <c r="J13" s="65">
        <f t="shared" si="8"/>
        <v>18943</v>
      </c>
      <c r="K13" s="65">
        <f t="shared" si="0"/>
        <v>33873</v>
      </c>
      <c r="L13" s="65"/>
      <c r="M13" s="65">
        <f t="shared" si="1"/>
        <v>570</v>
      </c>
      <c r="N13" s="65">
        <f t="shared" si="9"/>
        <v>3002</v>
      </c>
      <c r="O13" s="66">
        <f t="shared" si="10"/>
        <v>2870</v>
      </c>
      <c r="P13" s="66">
        <f t="shared" si="11"/>
        <v>1230</v>
      </c>
      <c r="Q13" s="66">
        <f t="shared" si="12"/>
        <v>8</v>
      </c>
      <c r="R13" s="66">
        <f t="shared" si="2"/>
        <v>60496</v>
      </c>
      <c r="S13" s="67">
        <f t="shared" si="3"/>
        <v>470496</v>
      </c>
      <c r="U13" s="68">
        <v>26</v>
      </c>
      <c r="V13" s="68">
        <v>380000</v>
      </c>
      <c r="W13" s="69">
        <v>4.9850000000000003</v>
      </c>
      <c r="X13" s="70">
        <f t="shared" si="13"/>
        <v>18943</v>
      </c>
      <c r="Y13" s="69">
        <v>0.79</v>
      </c>
      <c r="Z13" s="70">
        <f t="shared" si="14"/>
        <v>3002</v>
      </c>
      <c r="AA13" s="71">
        <v>22</v>
      </c>
      <c r="AB13" s="68">
        <v>380000</v>
      </c>
      <c r="AC13" s="69">
        <v>8.9139999999999997</v>
      </c>
      <c r="AD13" s="70">
        <f t="shared" si="15"/>
        <v>33873</v>
      </c>
      <c r="AE13" s="72">
        <v>0.15</v>
      </c>
      <c r="AF13" s="70">
        <f t="shared" si="16"/>
        <v>570</v>
      </c>
      <c r="AG13" s="68"/>
      <c r="AH13" s="70">
        <f t="shared" si="17"/>
        <v>0</v>
      </c>
      <c r="AI13" s="78">
        <v>0.7</v>
      </c>
      <c r="AJ13" s="74">
        <f t="shared" si="4"/>
        <v>2870</v>
      </c>
      <c r="AK13" s="77">
        <v>0.3</v>
      </c>
      <c r="AL13" s="74">
        <f t="shared" si="5"/>
        <v>1230</v>
      </c>
      <c r="AM13" s="74">
        <v>2E-3</v>
      </c>
      <c r="AN13" s="76">
        <f t="shared" si="6"/>
        <v>8</v>
      </c>
      <c r="AO13" s="60"/>
    </row>
    <row r="14" spans="1:41" ht="20.149999999999999" customHeight="1">
      <c r="A14" s="50"/>
      <c r="B14" s="160" t="s">
        <v>131</v>
      </c>
      <c r="C14" s="161"/>
      <c r="D14" s="61">
        <v>19</v>
      </c>
      <c r="E14" s="62">
        <v>370000</v>
      </c>
      <c r="F14" s="62"/>
      <c r="G14" s="62">
        <v>12000</v>
      </c>
      <c r="H14" s="63">
        <v>28000</v>
      </c>
      <c r="I14" s="64">
        <f t="shared" si="7"/>
        <v>410000</v>
      </c>
      <c r="J14" s="65">
        <f t="shared" si="8"/>
        <v>18943</v>
      </c>
      <c r="K14" s="65">
        <f t="shared" si="0"/>
        <v>33873</v>
      </c>
      <c r="L14" s="65"/>
      <c r="M14" s="65">
        <f t="shared" si="1"/>
        <v>760</v>
      </c>
      <c r="N14" s="65">
        <f t="shared" si="9"/>
        <v>3002</v>
      </c>
      <c r="O14" s="66">
        <f t="shared" si="10"/>
        <v>2870</v>
      </c>
      <c r="P14" s="66">
        <f t="shared" si="11"/>
        <v>1230</v>
      </c>
      <c r="Q14" s="66">
        <f t="shared" si="12"/>
        <v>8</v>
      </c>
      <c r="R14" s="66">
        <f t="shared" si="2"/>
        <v>60686</v>
      </c>
      <c r="S14" s="67">
        <f t="shared" si="3"/>
        <v>470686</v>
      </c>
      <c r="U14" s="68">
        <v>26</v>
      </c>
      <c r="V14" s="68">
        <v>380000</v>
      </c>
      <c r="W14" s="69">
        <v>4.9850000000000003</v>
      </c>
      <c r="X14" s="70">
        <f t="shared" si="13"/>
        <v>18943</v>
      </c>
      <c r="Y14" s="69">
        <v>0.79</v>
      </c>
      <c r="Z14" s="70">
        <f t="shared" si="14"/>
        <v>3002</v>
      </c>
      <c r="AA14" s="71">
        <v>22</v>
      </c>
      <c r="AB14" s="68">
        <v>380000</v>
      </c>
      <c r="AC14" s="69">
        <v>8.9139999999999997</v>
      </c>
      <c r="AD14" s="70">
        <f t="shared" si="15"/>
        <v>33873</v>
      </c>
      <c r="AE14" s="72">
        <v>0.2</v>
      </c>
      <c r="AF14" s="70">
        <f t="shared" si="16"/>
        <v>760</v>
      </c>
      <c r="AG14" s="68"/>
      <c r="AH14" s="70">
        <f t="shared" si="17"/>
        <v>0</v>
      </c>
      <c r="AI14" s="78">
        <v>0.7</v>
      </c>
      <c r="AJ14" s="74">
        <f t="shared" si="4"/>
        <v>2870</v>
      </c>
      <c r="AK14" s="77">
        <v>0.3</v>
      </c>
      <c r="AL14" s="74">
        <f t="shared" si="5"/>
        <v>1230</v>
      </c>
      <c r="AM14" s="74">
        <v>2E-3</v>
      </c>
      <c r="AN14" s="76">
        <f t="shared" si="6"/>
        <v>8</v>
      </c>
      <c r="AO14" s="60"/>
    </row>
    <row r="15" spans="1:41" ht="20.149999999999999" customHeight="1">
      <c r="A15" s="50"/>
      <c r="B15" s="160" t="s">
        <v>132</v>
      </c>
      <c r="C15" s="161"/>
      <c r="D15" s="61">
        <v>22</v>
      </c>
      <c r="E15" s="62">
        <v>370000</v>
      </c>
      <c r="F15" s="62"/>
      <c r="G15" s="62">
        <v>12000</v>
      </c>
      <c r="H15" s="63">
        <v>28000</v>
      </c>
      <c r="I15" s="64">
        <f t="shared" si="7"/>
        <v>410000</v>
      </c>
      <c r="J15" s="65">
        <f t="shared" si="8"/>
        <v>18943</v>
      </c>
      <c r="K15" s="65">
        <f t="shared" si="0"/>
        <v>33873</v>
      </c>
      <c r="L15" s="65"/>
      <c r="M15" s="65">
        <f t="shared" si="1"/>
        <v>760</v>
      </c>
      <c r="N15" s="65">
        <f t="shared" si="9"/>
        <v>3002</v>
      </c>
      <c r="O15" s="66">
        <f t="shared" si="10"/>
        <v>2870</v>
      </c>
      <c r="P15" s="66">
        <f t="shared" si="11"/>
        <v>1230</v>
      </c>
      <c r="Q15" s="66">
        <f t="shared" si="12"/>
        <v>8</v>
      </c>
      <c r="R15" s="66">
        <f t="shared" si="2"/>
        <v>60686</v>
      </c>
      <c r="S15" s="67">
        <f t="shared" si="3"/>
        <v>470686</v>
      </c>
      <c r="U15" s="68">
        <v>26</v>
      </c>
      <c r="V15" s="68">
        <v>380000</v>
      </c>
      <c r="W15" s="69">
        <v>4.9850000000000003</v>
      </c>
      <c r="X15" s="70">
        <f t="shared" si="13"/>
        <v>18943</v>
      </c>
      <c r="Y15" s="69">
        <v>0.79</v>
      </c>
      <c r="Z15" s="70">
        <f t="shared" si="14"/>
        <v>3002</v>
      </c>
      <c r="AA15" s="71">
        <v>22</v>
      </c>
      <c r="AB15" s="68">
        <v>380000</v>
      </c>
      <c r="AC15" s="69">
        <v>8.9139999999999997</v>
      </c>
      <c r="AD15" s="70">
        <f t="shared" si="15"/>
        <v>33873</v>
      </c>
      <c r="AE15" s="72">
        <v>0.2</v>
      </c>
      <c r="AF15" s="70">
        <f t="shared" si="16"/>
        <v>760</v>
      </c>
      <c r="AG15" s="68"/>
      <c r="AH15" s="70">
        <f t="shared" si="17"/>
        <v>0</v>
      </c>
      <c r="AI15" s="78">
        <v>0.7</v>
      </c>
      <c r="AJ15" s="74">
        <f t="shared" si="4"/>
        <v>2870</v>
      </c>
      <c r="AK15" s="77">
        <v>0.3</v>
      </c>
      <c r="AL15" s="74">
        <f t="shared" si="5"/>
        <v>1230</v>
      </c>
      <c r="AM15" s="74">
        <v>2E-3</v>
      </c>
      <c r="AN15" s="76">
        <f t="shared" si="6"/>
        <v>8</v>
      </c>
      <c r="AO15" s="60"/>
    </row>
    <row r="16" spans="1:41" ht="20.149999999999999" customHeight="1">
      <c r="A16" s="50"/>
      <c r="B16" s="160" t="s">
        <v>133</v>
      </c>
      <c r="C16" s="161"/>
      <c r="D16" s="61">
        <v>20</v>
      </c>
      <c r="E16" s="62">
        <v>370000</v>
      </c>
      <c r="F16" s="62"/>
      <c r="G16" s="62">
        <v>12000</v>
      </c>
      <c r="H16" s="63">
        <v>28000</v>
      </c>
      <c r="I16" s="64">
        <f t="shared" si="7"/>
        <v>410000</v>
      </c>
      <c r="J16" s="65">
        <f t="shared" si="8"/>
        <v>18943</v>
      </c>
      <c r="K16" s="65">
        <f t="shared" si="0"/>
        <v>33873</v>
      </c>
      <c r="L16" s="65"/>
      <c r="M16" s="65">
        <f t="shared" si="1"/>
        <v>760</v>
      </c>
      <c r="N16" s="65">
        <f t="shared" si="9"/>
        <v>3002</v>
      </c>
      <c r="O16" s="66">
        <f t="shared" si="10"/>
        <v>2870</v>
      </c>
      <c r="P16" s="66">
        <f t="shared" si="11"/>
        <v>1230</v>
      </c>
      <c r="Q16" s="66">
        <f t="shared" si="12"/>
        <v>8</v>
      </c>
      <c r="R16" s="66">
        <f t="shared" si="2"/>
        <v>60686</v>
      </c>
      <c r="S16" s="67">
        <f t="shared" si="3"/>
        <v>470686</v>
      </c>
      <c r="U16" s="68">
        <v>26</v>
      </c>
      <c r="V16" s="68">
        <v>380000</v>
      </c>
      <c r="W16" s="69">
        <v>4.9850000000000003</v>
      </c>
      <c r="X16" s="70">
        <f t="shared" si="13"/>
        <v>18943</v>
      </c>
      <c r="Y16" s="69">
        <v>0.79</v>
      </c>
      <c r="Z16" s="70">
        <f t="shared" si="14"/>
        <v>3002</v>
      </c>
      <c r="AA16" s="71">
        <v>22</v>
      </c>
      <c r="AB16" s="68">
        <v>380000</v>
      </c>
      <c r="AC16" s="69">
        <v>8.9139999999999997</v>
      </c>
      <c r="AD16" s="70">
        <f t="shared" si="15"/>
        <v>33873</v>
      </c>
      <c r="AE16" s="72">
        <v>0.2</v>
      </c>
      <c r="AF16" s="70">
        <f t="shared" si="16"/>
        <v>760</v>
      </c>
      <c r="AG16" s="68"/>
      <c r="AH16" s="70">
        <f t="shared" si="17"/>
        <v>0</v>
      </c>
      <c r="AI16" s="78">
        <v>0.7</v>
      </c>
      <c r="AJ16" s="74">
        <f t="shared" si="4"/>
        <v>2870</v>
      </c>
      <c r="AK16" s="77">
        <v>0.3</v>
      </c>
      <c r="AL16" s="74">
        <f t="shared" si="5"/>
        <v>1230</v>
      </c>
      <c r="AM16" s="74">
        <v>2E-3</v>
      </c>
      <c r="AN16" s="76">
        <f t="shared" si="6"/>
        <v>8</v>
      </c>
      <c r="AO16" s="60"/>
    </row>
    <row r="17" spans="1:41" ht="20.149999999999999" customHeight="1">
      <c r="A17" s="50"/>
      <c r="B17" s="160" t="s">
        <v>134</v>
      </c>
      <c r="C17" s="161"/>
      <c r="D17" s="61">
        <v>20</v>
      </c>
      <c r="E17" s="62">
        <v>370000</v>
      </c>
      <c r="F17" s="62"/>
      <c r="G17" s="62">
        <v>12000</v>
      </c>
      <c r="H17" s="63">
        <v>28000</v>
      </c>
      <c r="I17" s="64">
        <f t="shared" si="7"/>
        <v>410000</v>
      </c>
      <c r="J17" s="65">
        <f t="shared" si="8"/>
        <v>18943</v>
      </c>
      <c r="K17" s="65">
        <f t="shared" si="0"/>
        <v>33873</v>
      </c>
      <c r="L17" s="65"/>
      <c r="M17" s="65">
        <f t="shared" si="1"/>
        <v>760</v>
      </c>
      <c r="N17" s="65">
        <f t="shared" si="9"/>
        <v>3002</v>
      </c>
      <c r="O17" s="66">
        <f t="shared" si="10"/>
        <v>2870</v>
      </c>
      <c r="P17" s="66">
        <f t="shared" si="11"/>
        <v>1230</v>
      </c>
      <c r="Q17" s="66">
        <f t="shared" si="12"/>
        <v>8</v>
      </c>
      <c r="R17" s="66">
        <f t="shared" si="2"/>
        <v>60686</v>
      </c>
      <c r="S17" s="67">
        <f t="shared" si="3"/>
        <v>470686</v>
      </c>
      <c r="U17" s="68">
        <v>26</v>
      </c>
      <c r="V17" s="68">
        <v>380000</v>
      </c>
      <c r="W17" s="69">
        <v>4.9850000000000003</v>
      </c>
      <c r="X17" s="70">
        <f t="shared" si="13"/>
        <v>18943</v>
      </c>
      <c r="Y17" s="69">
        <v>0.79</v>
      </c>
      <c r="Z17" s="70">
        <f t="shared" si="14"/>
        <v>3002</v>
      </c>
      <c r="AA17" s="71">
        <v>22</v>
      </c>
      <c r="AB17" s="68">
        <v>380000</v>
      </c>
      <c r="AC17" s="69">
        <v>8.9139999999999997</v>
      </c>
      <c r="AD17" s="70">
        <f t="shared" si="15"/>
        <v>33873</v>
      </c>
      <c r="AE17" s="72">
        <v>0.2</v>
      </c>
      <c r="AF17" s="70">
        <f t="shared" si="16"/>
        <v>760</v>
      </c>
      <c r="AG17" s="68"/>
      <c r="AH17" s="70">
        <f t="shared" si="17"/>
        <v>0</v>
      </c>
      <c r="AI17" s="78">
        <v>0.7</v>
      </c>
      <c r="AJ17" s="74">
        <f t="shared" si="4"/>
        <v>2870</v>
      </c>
      <c r="AK17" s="77">
        <v>0.3</v>
      </c>
      <c r="AL17" s="74">
        <f t="shared" si="5"/>
        <v>1230</v>
      </c>
      <c r="AM17" s="74">
        <v>2E-3</v>
      </c>
      <c r="AN17" s="76">
        <f t="shared" si="6"/>
        <v>8</v>
      </c>
      <c r="AO17" s="60"/>
    </row>
    <row r="18" spans="1:41" ht="20.149999999999999" customHeight="1">
      <c r="A18" s="50"/>
      <c r="B18" s="160" t="s">
        <v>135</v>
      </c>
      <c r="C18" s="161"/>
      <c r="D18" s="61">
        <v>20</v>
      </c>
      <c r="E18" s="62">
        <v>370000</v>
      </c>
      <c r="F18" s="62"/>
      <c r="G18" s="62">
        <v>12000</v>
      </c>
      <c r="H18" s="63">
        <v>28000</v>
      </c>
      <c r="I18" s="64">
        <f t="shared" si="7"/>
        <v>410000</v>
      </c>
      <c r="J18" s="65">
        <f t="shared" si="8"/>
        <v>18943</v>
      </c>
      <c r="K18" s="65">
        <f t="shared" si="0"/>
        <v>33873</v>
      </c>
      <c r="L18" s="65"/>
      <c r="M18" s="65">
        <f t="shared" si="1"/>
        <v>760</v>
      </c>
      <c r="N18" s="65">
        <f t="shared" si="9"/>
        <v>3002</v>
      </c>
      <c r="O18" s="66">
        <f t="shared" si="10"/>
        <v>2870</v>
      </c>
      <c r="P18" s="66">
        <f t="shared" si="11"/>
        <v>1230</v>
      </c>
      <c r="Q18" s="66">
        <f t="shared" si="12"/>
        <v>8</v>
      </c>
      <c r="R18" s="66">
        <f t="shared" si="2"/>
        <v>60686</v>
      </c>
      <c r="S18" s="67">
        <f t="shared" si="3"/>
        <v>470686</v>
      </c>
      <c r="U18" s="68">
        <v>26</v>
      </c>
      <c r="V18" s="68">
        <v>380000</v>
      </c>
      <c r="W18" s="69">
        <v>4.9850000000000003</v>
      </c>
      <c r="X18" s="70">
        <f t="shared" si="13"/>
        <v>18943</v>
      </c>
      <c r="Y18" s="69">
        <v>0.79</v>
      </c>
      <c r="Z18" s="70">
        <f t="shared" si="14"/>
        <v>3002</v>
      </c>
      <c r="AA18" s="71">
        <v>22</v>
      </c>
      <c r="AB18" s="68">
        <v>380000</v>
      </c>
      <c r="AC18" s="69">
        <v>8.9139999999999997</v>
      </c>
      <c r="AD18" s="70">
        <f t="shared" si="15"/>
        <v>33873</v>
      </c>
      <c r="AE18" s="72">
        <v>0.2</v>
      </c>
      <c r="AF18" s="70">
        <f t="shared" si="16"/>
        <v>760</v>
      </c>
      <c r="AG18" s="68"/>
      <c r="AH18" s="70">
        <f t="shared" si="17"/>
        <v>0</v>
      </c>
      <c r="AI18" s="78">
        <v>0.7</v>
      </c>
      <c r="AJ18" s="74">
        <f t="shared" si="4"/>
        <v>2870</v>
      </c>
      <c r="AK18" s="77">
        <v>0.3</v>
      </c>
      <c r="AL18" s="74">
        <f t="shared" si="5"/>
        <v>1230</v>
      </c>
      <c r="AM18" s="74">
        <v>2E-3</v>
      </c>
      <c r="AN18" s="76">
        <f t="shared" si="6"/>
        <v>8</v>
      </c>
      <c r="AO18" s="60"/>
    </row>
    <row r="19" spans="1:41" ht="20.149999999999999" customHeight="1">
      <c r="A19" s="50"/>
      <c r="B19" s="160" t="s">
        <v>136</v>
      </c>
      <c r="C19" s="161"/>
      <c r="D19" s="61">
        <v>20</v>
      </c>
      <c r="E19" s="62">
        <v>370000</v>
      </c>
      <c r="F19" s="62"/>
      <c r="G19" s="62">
        <v>12000</v>
      </c>
      <c r="H19" s="63">
        <v>28000</v>
      </c>
      <c r="I19" s="64">
        <f t="shared" si="7"/>
        <v>410000</v>
      </c>
      <c r="J19" s="65">
        <f t="shared" si="8"/>
        <v>20438</v>
      </c>
      <c r="K19" s="65">
        <f t="shared" si="0"/>
        <v>37273</v>
      </c>
      <c r="L19" s="65"/>
      <c r="M19" s="65">
        <f t="shared" si="1"/>
        <v>820</v>
      </c>
      <c r="N19" s="65">
        <f t="shared" si="9"/>
        <v>3239</v>
      </c>
      <c r="O19" s="66">
        <f t="shared" si="10"/>
        <v>2870</v>
      </c>
      <c r="P19" s="66">
        <f t="shared" si="11"/>
        <v>1230</v>
      </c>
      <c r="Q19" s="66">
        <f t="shared" si="12"/>
        <v>8</v>
      </c>
      <c r="R19" s="66">
        <f t="shared" si="2"/>
        <v>65878</v>
      </c>
      <c r="S19" s="67">
        <f t="shared" si="3"/>
        <v>475878</v>
      </c>
      <c r="U19" s="68">
        <v>27</v>
      </c>
      <c r="V19" s="68">
        <v>410000</v>
      </c>
      <c r="W19" s="69">
        <v>4.9850000000000003</v>
      </c>
      <c r="X19" s="70">
        <f t="shared" si="13"/>
        <v>20438</v>
      </c>
      <c r="Y19" s="69">
        <v>0.79</v>
      </c>
      <c r="Z19" s="70">
        <f t="shared" si="14"/>
        <v>3239</v>
      </c>
      <c r="AA19" s="71">
        <v>24</v>
      </c>
      <c r="AB19" s="68">
        <v>410000</v>
      </c>
      <c r="AC19" s="69">
        <v>9.0909999999999993</v>
      </c>
      <c r="AD19" s="70">
        <f t="shared" si="15"/>
        <v>37273</v>
      </c>
      <c r="AE19" s="72">
        <v>0.2</v>
      </c>
      <c r="AF19" s="70">
        <f t="shared" si="16"/>
        <v>820</v>
      </c>
      <c r="AG19" s="68"/>
      <c r="AH19" s="70">
        <f t="shared" si="17"/>
        <v>0</v>
      </c>
      <c r="AI19" s="78">
        <v>0.7</v>
      </c>
      <c r="AJ19" s="74">
        <f t="shared" si="4"/>
        <v>2870</v>
      </c>
      <c r="AK19" s="77">
        <v>0.3</v>
      </c>
      <c r="AL19" s="74">
        <f t="shared" si="5"/>
        <v>1230</v>
      </c>
      <c r="AM19" s="74">
        <v>2E-3</v>
      </c>
      <c r="AN19" s="76">
        <f t="shared" si="6"/>
        <v>8</v>
      </c>
      <c r="AO19" s="60"/>
    </row>
    <row r="20" spans="1:41" ht="20.149999999999999" customHeight="1">
      <c r="A20" s="50"/>
      <c r="B20" s="160" t="s">
        <v>137</v>
      </c>
      <c r="C20" s="161"/>
      <c r="D20" s="61">
        <v>20</v>
      </c>
      <c r="E20" s="62">
        <v>370000</v>
      </c>
      <c r="F20" s="62"/>
      <c r="G20" s="62">
        <v>12000</v>
      </c>
      <c r="H20" s="63">
        <v>28000</v>
      </c>
      <c r="I20" s="64">
        <f t="shared" si="7"/>
        <v>410000</v>
      </c>
      <c r="J20" s="65">
        <f t="shared" si="8"/>
        <v>20438</v>
      </c>
      <c r="K20" s="65">
        <f t="shared" si="0"/>
        <v>37273</v>
      </c>
      <c r="L20" s="65"/>
      <c r="M20" s="65">
        <f t="shared" si="1"/>
        <v>820</v>
      </c>
      <c r="N20" s="65">
        <f t="shared" si="9"/>
        <v>3239</v>
      </c>
      <c r="O20" s="66">
        <f t="shared" si="10"/>
        <v>2870</v>
      </c>
      <c r="P20" s="66">
        <f t="shared" si="11"/>
        <v>1230</v>
      </c>
      <c r="Q20" s="66">
        <f t="shared" si="12"/>
        <v>8</v>
      </c>
      <c r="R20" s="66">
        <f t="shared" si="2"/>
        <v>65878</v>
      </c>
      <c r="S20" s="67">
        <f t="shared" si="3"/>
        <v>475878</v>
      </c>
      <c r="U20" s="68">
        <v>27</v>
      </c>
      <c r="V20" s="68">
        <v>410000</v>
      </c>
      <c r="W20" s="69">
        <v>4.9850000000000003</v>
      </c>
      <c r="X20" s="70">
        <f t="shared" si="13"/>
        <v>20438</v>
      </c>
      <c r="Y20" s="69">
        <v>0.79</v>
      </c>
      <c r="Z20" s="70">
        <f t="shared" si="14"/>
        <v>3239</v>
      </c>
      <c r="AA20" s="71">
        <v>24</v>
      </c>
      <c r="AB20" s="68">
        <v>410000</v>
      </c>
      <c r="AC20" s="69">
        <v>9.0909999999999993</v>
      </c>
      <c r="AD20" s="70">
        <f t="shared" si="15"/>
        <v>37273</v>
      </c>
      <c r="AE20" s="72">
        <v>0.2</v>
      </c>
      <c r="AF20" s="70">
        <f t="shared" si="16"/>
        <v>820</v>
      </c>
      <c r="AG20" s="68"/>
      <c r="AH20" s="70">
        <f t="shared" si="17"/>
        <v>0</v>
      </c>
      <c r="AI20" s="78">
        <v>0.7</v>
      </c>
      <c r="AJ20" s="74">
        <f t="shared" si="4"/>
        <v>2870</v>
      </c>
      <c r="AK20" s="77">
        <v>0.3</v>
      </c>
      <c r="AL20" s="74">
        <f t="shared" si="5"/>
        <v>1230</v>
      </c>
      <c r="AM20" s="74">
        <v>2E-3</v>
      </c>
      <c r="AN20" s="76">
        <f t="shared" si="6"/>
        <v>8</v>
      </c>
      <c r="AO20" s="60"/>
    </row>
    <row r="21" spans="1:41" ht="20.149999999999999" customHeight="1">
      <c r="A21" s="50"/>
      <c r="B21" s="160" t="s">
        <v>138</v>
      </c>
      <c r="C21" s="161"/>
      <c r="D21" s="61">
        <v>20</v>
      </c>
      <c r="E21" s="62">
        <v>370000</v>
      </c>
      <c r="F21" s="62"/>
      <c r="G21" s="62">
        <v>12000</v>
      </c>
      <c r="H21" s="63">
        <v>28000</v>
      </c>
      <c r="I21" s="64">
        <f t="shared" si="7"/>
        <v>410000</v>
      </c>
      <c r="J21" s="65">
        <f t="shared" si="8"/>
        <v>20438</v>
      </c>
      <c r="K21" s="65">
        <f t="shared" si="0"/>
        <v>37273</v>
      </c>
      <c r="L21" s="65"/>
      <c r="M21" s="65">
        <f t="shared" si="1"/>
        <v>820</v>
      </c>
      <c r="N21" s="65">
        <f t="shared" si="9"/>
        <v>3239</v>
      </c>
      <c r="O21" s="66">
        <f t="shared" si="10"/>
        <v>2870</v>
      </c>
      <c r="P21" s="66">
        <f t="shared" si="11"/>
        <v>1230</v>
      </c>
      <c r="Q21" s="66">
        <f t="shared" si="12"/>
        <v>8</v>
      </c>
      <c r="R21" s="66">
        <f t="shared" si="2"/>
        <v>65878</v>
      </c>
      <c r="S21" s="67">
        <f t="shared" si="3"/>
        <v>475878</v>
      </c>
      <c r="U21" s="68">
        <v>27</v>
      </c>
      <c r="V21" s="68">
        <v>410000</v>
      </c>
      <c r="W21" s="69">
        <v>4.9850000000000003</v>
      </c>
      <c r="X21" s="70">
        <f t="shared" si="13"/>
        <v>20438</v>
      </c>
      <c r="Y21" s="69">
        <v>0.79</v>
      </c>
      <c r="Z21" s="70">
        <f t="shared" si="14"/>
        <v>3239</v>
      </c>
      <c r="AA21" s="71">
        <v>24</v>
      </c>
      <c r="AB21" s="68">
        <v>410000</v>
      </c>
      <c r="AC21" s="69">
        <v>9.0909999999999993</v>
      </c>
      <c r="AD21" s="70">
        <f t="shared" si="15"/>
        <v>37273</v>
      </c>
      <c r="AE21" s="72">
        <v>0.2</v>
      </c>
      <c r="AF21" s="70">
        <f t="shared" si="16"/>
        <v>820</v>
      </c>
      <c r="AG21" s="68"/>
      <c r="AH21" s="70">
        <f t="shared" si="17"/>
        <v>0</v>
      </c>
      <c r="AI21" s="78">
        <v>0.7</v>
      </c>
      <c r="AJ21" s="74">
        <f t="shared" si="4"/>
        <v>2870</v>
      </c>
      <c r="AK21" s="77">
        <v>0.3</v>
      </c>
      <c r="AL21" s="74">
        <f t="shared" si="5"/>
        <v>1230</v>
      </c>
      <c r="AM21" s="74">
        <v>2E-3</v>
      </c>
      <c r="AN21" s="76">
        <f t="shared" si="6"/>
        <v>8</v>
      </c>
      <c r="AO21" s="60"/>
    </row>
    <row r="22" spans="1:41" ht="20.149999999999999" customHeight="1">
      <c r="A22" s="50"/>
      <c r="B22" s="162" t="s">
        <v>106</v>
      </c>
      <c r="C22" s="163"/>
      <c r="D22" s="79"/>
      <c r="E22" s="80">
        <v>600000</v>
      </c>
      <c r="F22" s="80"/>
      <c r="G22" s="80"/>
      <c r="H22" s="62"/>
      <c r="I22" s="64">
        <f t="shared" si="7"/>
        <v>600000</v>
      </c>
      <c r="J22" s="65">
        <f t="shared" si="8"/>
        <v>29910</v>
      </c>
      <c r="K22" s="65">
        <f t="shared" si="0"/>
        <v>54546</v>
      </c>
      <c r="L22" s="65"/>
      <c r="M22" s="65">
        <f t="shared" si="1"/>
        <v>1200</v>
      </c>
      <c r="N22" s="65">
        <f t="shared" si="9"/>
        <v>4740</v>
      </c>
      <c r="O22" s="66">
        <f t="shared" si="10"/>
        <v>4200</v>
      </c>
      <c r="P22" s="66">
        <f t="shared" si="11"/>
        <v>1800</v>
      </c>
      <c r="Q22" s="66">
        <f t="shared" si="12"/>
        <v>12</v>
      </c>
      <c r="R22" s="66">
        <f t="shared" si="2"/>
        <v>96408</v>
      </c>
      <c r="S22" s="67">
        <f t="shared" si="3"/>
        <v>696408</v>
      </c>
      <c r="U22" s="68"/>
      <c r="V22" s="68">
        <v>600000</v>
      </c>
      <c r="W22" s="69">
        <v>4.9850000000000003</v>
      </c>
      <c r="X22" s="70">
        <f t="shared" si="13"/>
        <v>29910</v>
      </c>
      <c r="Y22" s="69">
        <v>0.79</v>
      </c>
      <c r="Z22" s="70">
        <f t="shared" si="14"/>
        <v>4740</v>
      </c>
      <c r="AA22" s="73"/>
      <c r="AB22" s="68">
        <v>600000</v>
      </c>
      <c r="AC22" s="69">
        <v>9.0909999999999993</v>
      </c>
      <c r="AD22" s="70">
        <f t="shared" si="15"/>
        <v>54546</v>
      </c>
      <c r="AE22" s="72">
        <v>0.2</v>
      </c>
      <c r="AF22" s="70">
        <f t="shared" si="16"/>
        <v>1200</v>
      </c>
      <c r="AG22" s="68"/>
      <c r="AH22" s="70">
        <f t="shared" si="17"/>
        <v>0</v>
      </c>
      <c r="AI22" s="78">
        <v>0.7</v>
      </c>
      <c r="AJ22" s="74">
        <f t="shared" si="4"/>
        <v>4200</v>
      </c>
      <c r="AK22" s="77">
        <v>0.3</v>
      </c>
      <c r="AL22" s="74">
        <f t="shared" si="5"/>
        <v>1800</v>
      </c>
      <c r="AM22" s="74">
        <v>2E-3</v>
      </c>
      <c r="AN22" s="76">
        <f t="shared" si="6"/>
        <v>12</v>
      </c>
      <c r="AO22" s="60"/>
    </row>
    <row r="23" spans="1:41" ht="20.149999999999999" customHeight="1">
      <c r="A23" s="50"/>
      <c r="B23" s="162" t="s">
        <v>107</v>
      </c>
      <c r="C23" s="163"/>
      <c r="D23" s="79"/>
      <c r="E23" s="62">
        <v>700000</v>
      </c>
      <c r="F23" s="62"/>
      <c r="G23" s="62"/>
      <c r="H23" s="62"/>
      <c r="I23" s="64">
        <f t="shared" si="7"/>
        <v>700000</v>
      </c>
      <c r="J23" s="65">
        <f t="shared" si="8"/>
        <v>34895</v>
      </c>
      <c r="K23" s="65">
        <f t="shared" si="0"/>
        <v>56364</v>
      </c>
      <c r="L23" s="65"/>
      <c r="M23" s="65">
        <f t="shared" si="1"/>
        <v>1240</v>
      </c>
      <c r="N23" s="65">
        <f t="shared" si="9"/>
        <v>5530</v>
      </c>
      <c r="O23" s="66">
        <f t="shared" si="10"/>
        <v>4900</v>
      </c>
      <c r="P23" s="66">
        <f t="shared" si="11"/>
        <v>2100</v>
      </c>
      <c r="Q23" s="66">
        <f t="shared" si="12"/>
        <v>14</v>
      </c>
      <c r="R23" s="66">
        <f t="shared" si="2"/>
        <v>105043</v>
      </c>
      <c r="S23" s="67">
        <f t="shared" si="3"/>
        <v>805043</v>
      </c>
      <c r="U23" s="73"/>
      <c r="V23" s="81">
        <v>700000</v>
      </c>
      <c r="W23" s="69">
        <v>4.9850000000000003</v>
      </c>
      <c r="X23" s="70">
        <f t="shared" si="13"/>
        <v>34895</v>
      </c>
      <c r="Y23" s="69">
        <v>0.79</v>
      </c>
      <c r="Z23" s="70">
        <f t="shared" si="14"/>
        <v>5530</v>
      </c>
      <c r="AA23" s="73"/>
      <c r="AB23" s="81">
        <v>620000</v>
      </c>
      <c r="AC23" s="69">
        <v>9.0909999999999993</v>
      </c>
      <c r="AD23" s="70">
        <f t="shared" si="15"/>
        <v>56364</v>
      </c>
      <c r="AE23" s="72">
        <v>0.2</v>
      </c>
      <c r="AF23" s="70">
        <f t="shared" si="16"/>
        <v>1240</v>
      </c>
      <c r="AG23" s="68"/>
      <c r="AH23" s="70">
        <f t="shared" si="17"/>
        <v>0</v>
      </c>
      <c r="AI23" s="78">
        <v>0.7</v>
      </c>
      <c r="AJ23" s="74">
        <f t="shared" si="4"/>
        <v>4900</v>
      </c>
      <c r="AK23" s="77">
        <v>0.3</v>
      </c>
      <c r="AL23" s="74">
        <f t="shared" si="5"/>
        <v>2100</v>
      </c>
      <c r="AM23" s="74">
        <v>2E-3</v>
      </c>
      <c r="AN23" s="76">
        <f t="shared" si="6"/>
        <v>14</v>
      </c>
      <c r="AO23" s="60"/>
    </row>
    <row r="24" spans="1:41" ht="20.149999999999999" customHeight="1">
      <c r="A24" s="50"/>
      <c r="B24" s="162" t="s">
        <v>30</v>
      </c>
      <c r="C24" s="163"/>
      <c r="D24" s="79">
        <f t="shared" ref="D24:R24" si="18">SUM(D10:D23)</f>
        <v>242</v>
      </c>
      <c r="E24" s="62">
        <f t="shared" si="18"/>
        <v>5680000</v>
      </c>
      <c r="F24" s="62">
        <f t="shared" si="18"/>
        <v>0</v>
      </c>
      <c r="G24" s="62">
        <f t="shared" si="18"/>
        <v>144000</v>
      </c>
      <c r="H24" s="62">
        <f t="shared" si="18"/>
        <v>336000</v>
      </c>
      <c r="I24" s="64">
        <f t="shared" si="18"/>
        <v>6160000</v>
      </c>
      <c r="J24" s="66">
        <f t="shared" si="18"/>
        <v>296606</v>
      </c>
      <c r="K24" s="66">
        <f t="shared" si="18"/>
        <v>527586</v>
      </c>
      <c r="L24" s="66">
        <f t="shared" si="18"/>
        <v>0</v>
      </c>
      <c r="M24" s="66">
        <f t="shared" si="18"/>
        <v>10980</v>
      </c>
      <c r="N24" s="66">
        <f t="shared" si="18"/>
        <v>47005</v>
      </c>
      <c r="O24" s="66">
        <f t="shared" si="18"/>
        <v>44875</v>
      </c>
      <c r="P24" s="66">
        <f t="shared" si="18"/>
        <v>18480</v>
      </c>
      <c r="Q24" s="66">
        <f t="shared" si="18"/>
        <v>119</v>
      </c>
      <c r="R24" s="66">
        <f t="shared" si="18"/>
        <v>945651</v>
      </c>
      <c r="S24" s="67">
        <f t="shared" si="3"/>
        <v>7105651</v>
      </c>
    </row>
    <row r="25" spans="1:41" ht="20.149999999999999" customHeight="1">
      <c r="A25" s="50"/>
      <c r="B25" s="50"/>
      <c r="C25" s="82"/>
      <c r="D25" s="50"/>
      <c r="E25" s="50"/>
      <c r="F25" s="50"/>
      <c r="G25" s="50"/>
      <c r="H25" s="50"/>
      <c r="I25" s="50"/>
      <c r="J25" s="50"/>
      <c r="K25" s="50"/>
      <c r="L25" s="50"/>
      <c r="M25" s="50"/>
      <c r="N25" s="50"/>
      <c r="O25" s="50"/>
      <c r="P25" s="50"/>
      <c r="Q25" s="50"/>
      <c r="R25" s="50"/>
      <c r="S25" s="50"/>
    </row>
    <row r="26" spans="1:41" ht="16.5">
      <c r="A26" s="50"/>
      <c r="B26" s="164" t="s">
        <v>64</v>
      </c>
      <c r="C26" s="165"/>
      <c r="D26" s="150">
        <f>S24-H24</f>
        <v>6769651</v>
      </c>
      <c r="E26" s="151"/>
      <c r="F26" s="83" t="s">
        <v>65</v>
      </c>
      <c r="G26" s="50"/>
      <c r="H26" s="50"/>
      <c r="I26" s="50"/>
      <c r="J26" s="50"/>
      <c r="K26" s="50"/>
      <c r="L26" s="50"/>
      <c r="M26" s="50"/>
      <c r="N26" s="50"/>
      <c r="O26" s="50"/>
      <c r="P26" s="50"/>
      <c r="Q26" s="50"/>
      <c r="R26" s="50"/>
      <c r="S26" s="50"/>
    </row>
    <row r="27" spans="1:41" ht="16.5">
      <c r="A27" s="50"/>
      <c r="B27" s="148" t="s">
        <v>108</v>
      </c>
      <c r="C27" s="149"/>
      <c r="D27" s="150">
        <f>ROUNDUP(H24/1.1,0)</f>
        <v>305455</v>
      </c>
      <c r="E27" s="151"/>
      <c r="F27" s="83" t="s">
        <v>65</v>
      </c>
      <c r="G27" s="50"/>
      <c r="H27" s="152" t="s">
        <v>66</v>
      </c>
      <c r="I27" s="153"/>
      <c r="J27" s="84">
        <v>8</v>
      </c>
      <c r="K27" s="83" t="s">
        <v>67</v>
      </c>
      <c r="L27" s="85"/>
      <c r="M27" s="50"/>
      <c r="N27" s="50"/>
      <c r="O27" s="50"/>
      <c r="P27" s="50"/>
      <c r="Q27" s="50"/>
      <c r="R27" s="50"/>
      <c r="S27" s="50"/>
    </row>
    <row r="28" spans="1:41" ht="16.5">
      <c r="A28" s="50"/>
      <c r="B28" s="152" t="s">
        <v>68</v>
      </c>
      <c r="C28" s="153"/>
      <c r="D28" s="150">
        <f>D26+D27</f>
        <v>7075106</v>
      </c>
      <c r="E28" s="151"/>
      <c r="F28" s="83" t="s">
        <v>65</v>
      </c>
      <c r="G28" s="50"/>
      <c r="H28" s="152" t="s">
        <v>69</v>
      </c>
      <c r="I28" s="153"/>
      <c r="J28" s="86">
        <f>D24*J27</f>
        <v>1936</v>
      </c>
      <c r="K28" s="83" t="s">
        <v>67</v>
      </c>
      <c r="L28" s="85"/>
      <c r="M28" s="50"/>
      <c r="N28" s="50"/>
      <c r="O28" s="50"/>
      <c r="P28" s="50"/>
      <c r="Q28" s="50"/>
      <c r="R28" s="50"/>
      <c r="S28" s="50"/>
    </row>
    <row r="29" spans="1:41">
      <c r="A29" s="50"/>
      <c r="B29" s="50"/>
      <c r="C29" s="82"/>
      <c r="D29" s="87"/>
      <c r="E29" s="87"/>
      <c r="F29" s="88"/>
      <c r="G29" s="50"/>
      <c r="H29" s="50"/>
      <c r="I29" s="50"/>
      <c r="J29" s="89"/>
      <c r="K29" s="50"/>
      <c r="L29" s="50"/>
      <c r="M29" s="50"/>
      <c r="N29" s="50"/>
      <c r="O29" s="50"/>
      <c r="P29" s="50"/>
      <c r="Q29" s="50"/>
      <c r="R29" s="50"/>
      <c r="S29" s="90"/>
      <c r="AK29" s="91"/>
    </row>
    <row r="30" spans="1:41" ht="16.5">
      <c r="A30" s="50"/>
      <c r="B30" s="152" t="s">
        <v>70</v>
      </c>
      <c r="C30" s="154"/>
      <c r="D30" s="92" t="s">
        <v>71</v>
      </c>
      <c r="E30" s="92"/>
      <c r="F30" s="92"/>
      <c r="G30" s="92"/>
      <c r="H30" s="92"/>
      <c r="I30" s="93"/>
      <c r="J30" s="94">
        <f>ROUNDDOWN(D28/J28,0)</f>
        <v>3654</v>
      </c>
      <c r="K30" s="95" t="s">
        <v>65</v>
      </c>
      <c r="L30" s="85"/>
      <c r="M30" s="155" t="s">
        <v>109</v>
      </c>
      <c r="N30" s="155"/>
      <c r="O30" s="50"/>
      <c r="P30" s="50"/>
      <c r="Q30" s="50"/>
      <c r="R30" s="50"/>
      <c r="S30" s="50"/>
      <c r="AL30" s="91"/>
    </row>
    <row r="31" spans="1:41" ht="16.5">
      <c r="A31" s="50"/>
      <c r="B31" s="152" t="s">
        <v>72</v>
      </c>
      <c r="C31" s="154"/>
      <c r="D31" s="156"/>
      <c r="E31" s="156"/>
      <c r="F31" s="156"/>
      <c r="G31" s="156"/>
      <c r="H31" s="156"/>
      <c r="I31" s="157"/>
      <c r="J31" s="96">
        <f>ROUNDDOWN((I24-I22-H24-I23)/J28*1.25,0)</f>
        <v>2920</v>
      </c>
      <c r="K31" s="97" t="s">
        <v>65</v>
      </c>
      <c r="L31" s="85"/>
      <c r="M31" s="158" t="s">
        <v>110</v>
      </c>
      <c r="N31" s="159"/>
      <c r="O31" s="50"/>
      <c r="P31" s="50"/>
      <c r="Q31" s="50"/>
      <c r="R31" s="50"/>
      <c r="S31" s="50"/>
    </row>
    <row r="32" spans="1:41">
      <c r="A32" s="50"/>
      <c r="B32" s="50"/>
      <c r="C32" s="82"/>
      <c r="D32" s="50"/>
      <c r="E32" s="50"/>
      <c r="F32" s="50"/>
      <c r="G32" s="50"/>
      <c r="H32" s="50"/>
      <c r="I32" s="50"/>
      <c r="J32" s="50"/>
      <c r="K32" s="50"/>
      <c r="L32" s="50"/>
      <c r="M32" s="50"/>
      <c r="N32" s="50"/>
      <c r="O32" s="50"/>
      <c r="P32" s="50"/>
      <c r="Q32" s="50"/>
      <c r="R32" s="50"/>
      <c r="S32" s="50"/>
    </row>
    <row r="33" spans="1:19">
      <c r="A33" s="98"/>
      <c r="B33" s="98"/>
      <c r="C33" s="99"/>
      <c r="D33" s="98"/>
      <c r="E33" s="98"/>
      <c r="F33" s="98"/>
      <c r="G33" s="98"/>
      <c r="H33" s="98"/>
      <c r="I33" s="98"/>
      <c r="J33" s="98"/>
      <c r="K33" s="98"/>
      <c r="L33" s="98"/>
      <c r="M33" s="98"/>
      <c r="N33" s="98"/>
      <c r="O33" s="98"/>
      <c r="P33" s="98"/>
      <c r="Q33" s="98"/>
      <c r="R33" s="98"/>
      <c r="S33" s="98"/>
    </row>
    <row r="34" spans="1:19">
      <c r="A34" s="98"/>
      <c r="B34" s="98"/>
      <c r="C34" s="99"/>
      <c r="D34" s="98"/>
      <c r="E34" s="98"/>
      <c r="F34" s="98"/>
      <c r="G34" s="98"/>
      <c r="H34" s="98"/>
      <c r="I34" s="98"/>
      <c r="J34" s="98"/>
      <c r="K34" s="98"/>
      <c r="L34" s="98"/>
      <c r="M34" s="98"/>
      <c r="N34" s="98"/>
      <c r="O34" s="98"/>
      <c r="P34" s="98"/>
      <c r="Q34" s="98"/>
      <c r="R34" s="98"/>
      <c r="S34" s="98"/>
    </row>
    <row r="35" spans="1:19" ht="30.75" customHeight="1">
      <c r="A35" s="98"/>
      <c r="B35" s="147" t="s">
        <v>111</v>
      </c>
      <c r="C35" s="147"/>
      <c r="D35" s="147"/>
      <c r="E35" s="147"/>
      <c r="F35" s="147"/>
      <c r="G35" s="147"/>
      <c r="H35" s="147"/>
      <c r="I35" s="147"/>
      <c r="J35" s="147"/>
      <c r="K35" s="147"/>
      <c r="L35" s="147"/>
      <c r="M35" s="147"/>
      <c r="N35" s="147"/>
      <c r="O35" s="147"/>
      <c r="P35" s="147"/>
      <c r="Q35" s="147"/>
      <c r="R35" s="147"/>
      <c r="S35" s="147"/>
    </row>
    <row r="36" spans="1:19">
      <c r="A36" s="98"/>
      <c r="B36" s="98"/>
      <c r="C36" s="99"/>
      <c r="D36" s="98"/>
      <c r="E36" s="98"/>
      <c r="F36" s="98"/>
      <c r="G36" s="98"/>
      <c r="H36" s="98"/>
      <c r="I36" s="98"/>
      <c r="J36" s="98"/>
      <c r="K36" s="98"/>
      <c r="L36" s="98"/>
      <c r="M36" s="98"/>
      <c r="N36" s="98"/>
      <c r="O36" s="98"/>
      <c r="P36" s="98"/>
      <c r="Q36" s="98"/>
      <c r="R36" s="98"/>
      <c r="S36" s="98"/>
    </row>
    <row r="41" spans="1:19">
      <c r="Q41" s="100"/>
    </row>
  </sheetData>
  <mergeCells count="52">
    <mergeCell ref="A1:S1"/>
    <mergeCell ref="B3:C3"/>
    <mergeCell ref="D3:J3"/>
    <mergeCell ref="N3:R3"/>
    <mergeCell ref="B4:C4"/>
    <mergeCell ref="D4:J4"/>
    <mergeCell ref="B5:C5"/>
    <mergeCell ref="D5:J5"/>
    <mergeCell ref="O5:R5"/>
    <mergeCell ref="B6:C6"/>
    <mergeCell ref="D6:J6"/>
    <mergeCell ref="O6:R6"/>
    <mergeCell ref="B14:C14"/>
    <mergeCell ref="U6:AN6"/>
    <mergeCell ref="U7:AN8"/>
    <mergeCell ref="B8:C9"/>
    <mergeCell ref="D8:D9"/>
    <mergeCell ref="E8:E9"/>
    <mergeCell ref="F8:H8"/>
    <mergeCell ref="I8:I9"/>
    <mergeCell ref="J8:N8"/>
    <mergeCell ref="O8:Q8"/>
    <mergeCell ref="R8:R9"/>
    <mergeCell ref="S8:S9"/>
    <mergeCell ref="B10:C10"/>
    <mergeCell ref="B11:C11"/>
    <mergeCell ref="B12:C12"/>
    <mergeCell ref="B13:C13"/>
    <mergeCell ref="D26:E26"/>
    <mergeCell ref="B15:C15"/>
    <mergeCell ref="B16:C16"/>
    <mergeCell ref="B17:C17"/>
    <mergeCell ref="B18:C18"/>
    <mergeCell ref="B19:C19"/>
    <mergeCell ref="B20:C20"/>
    <mergeCell ref="B21:C21"/>
    <mergeCell ref="B22:C22"/>
    <mergeCell ref="B23:C23"/>
    <mergeCell ref="B24:C24"/>
    <mergeCell ref="B26:C26"/>
    <mergeCell ref="B35:S35"/>
    <mergeCell ref="B27:C27"/>
    <mergeCell ref="D27:E27"/>
    <mergeCell ref="H27:I27"/>
    <mergeCell ref="B28:C28"/>
    <mergeCell ref="D28:E28"/>
    <mergeCell ref="H28:I28"/>
    <mergeCell ref="B30:C30"/>
    <mergeCell ref="M30:N30"/>
    <mergeCell ref="B31:C31"/>
    <mergeCell ref="D31:I31"/>
    <mergeCell ref="M31:N31"/>
  </mergeCells>
  <phoneticPr fontId="6"/>
  <pageMargins left="0.70866141732283472" right="0.31496062992125984" top="0.45" bottom="0.23622047244094491" header="0.31496062992125984" footer="0.19685039370078741"/>
  <pageSetup paperSize="9" scale="8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EEEBB-CA4B-4115-BDDD-E59D3218535A}">
  <sheetPr>
    <tabColor rgb="FFFF99FF"/>
    <pageSetUpPr fitToPage="1"/>
  </sheetPr>
  <dimension ref="B2:U30"/>
  <sheetViews>
    <sheetView showGridLines="0" view="pageBreakPreview" zoomScale="90" zoomScaleNormal="70" zoomScaleSheetLayoutView="90" workbookViewId="0">
      <selection activeCell="B1" sqref="B1"/>
    </sheetView>
  </sheetViews>
  <sheetFormatPr defaultColWidth="9" defaultRowHeight="20.25" customHeight="1"/>
  <cols>
    <col min="1" max="1" width="2.6328125" style="112" customWidth="1"/>
    <col min="2" max="2" width="5.1796875" style="112" customWidth="1"/>
    <col min="3" max="3" width="14.90625" style="129" customWidth="1"/>
    <col min="4" max="4" width="12.1796875" style="130" bestFit="1" customWidth="1"/>
    <col min="5" max="5" width="15" style="112" bestFit="1" customWidth="1"/>
    <col min="6" max="6" width="8.81640625" style="112" customWidth="1"/>
    <col min="7" max="7" width="16.08984375" style="112" bestFit="1" customWidth="1"/>
    <col min="8" max="8" width="12.08984375" style="131" customWidth="1"/>
    <col min="9" max="10" width="11" style="131" customWidth="1"/>
    <col min="11" max="11" width="11.81640625" style="131" customWidth="1"/>
    <col min="12" max="15" width="11" style="131" customWidth="1"/>
    <col min="16" max="16" width="13.1796875" style="132" customWidth="1"/>
    <col min="17" max="17" width="12.81640625" style="133" customWidth="1"/>
    <col min="18" max="18" width="1.08984375" style="111" customWidth="1"/>
    <col min="19" max="16384" width="9" style="112"/>
  </cols>
  <sheetData>
    <row r="2" spans="2:21" customFormat="1" ht="20.25" customHeight="1">
      <c r="B2" s="1" t="s">
        <v>112</v>
      </c>
      <c r="C2" s="28"/>
      <c r="D2" s="29"/>
      <c r="U2" s="2"/>
    </row>
    <row r="3" spans="2:21" customFormat="1" ht="20.25" customHeight="1">
      <c r="B3" s="1" t="s">
        <v>139</v>
      </c>
      <c r="C3" s="30"/>
      <c r="D3" s="31"/>
      <c r="N3" s="32"/>
      <c r="O3" s="32"/>
      <c r="U3" s="2"/>
    </row>
    <row r="4" spans="2:21" s="104" customFormat="1" ht="20.25" customHeight="1">
      <c r="B4" s="101"/>
      <c r="C4" s="201" t="s">
        <v>20</v>
      </c>
      <c r="D4" s="203" t="s">
        <v>21</v>
      </c>
      <c r="E4" s="205" t="s">
        <v>22</v>
      </c>
      <c r="F4" s="205" t="s">
        <v>23</v>
      </c>
      <c r="G4" s="207" t="s">
        <v>73</v>
      </c>
      <c r="H4" s="209" t="s">
        <v>24</v>
      </c>
      <c r="I4" s="102" t="s">
        <v>25</v>
      </c>
      <c r="J4" s="193" t="s">
        <v>26</v>
      </c>
      <c r="K4" s="194"/>
      <c r="L4" s="193" t="s">
        <v>27</v>
      </c>
      <c r="M4" s="194"/>
      <c r="N4" s="193" t="s">
        <v>28</v>
      </c>
      <c r="O4" s="195"/>
      <c r="P4" s="194"/>
      <c r="Q4" s="196" t="s">
        <v>29</v>
      </c>
      <c r="R4" s="103"/>
    </row>
    <row r="5" spans="2:21" s="104" customFormat="1" ht="20.25" customHeight="1">
      <c r="B5" s="101"/>
      <c r="C5" s="202"/>
      <c r="D5" s="204"/>
      <c r="E5" s="206"/>
      <c r="F5" s="206"/>
      <c r="G5" s="208"/>
      <c r="H5" s="210"/>
      <c r="I5" s="105" t="s">
        <v>30</v>
      </c>
      <c r="J5" s="105" t="s">
        <v>30</v>
      </c>
      <c r="K5" s="105" t="s">
        <v>31</v>
      </c>
      <c r="L5" s="105" t="s">
        <v>30</v>
      </c>
      <c r="M5" s="105" t="s">
        <v>31</v>
      </c>
      <c r="N5" s="105" t="s">
        <v>30</v>
      </c>
      <c r="O5" s="105" t="s">
        <v>32</v>
      </c>
      <c r="P5" s="105" t="s">
        <v>117</v>
      </c>
      <c r="Q5" s="197"/>
      <c r="R5" s="103"/>
    </row>
    <row r="6" spans="2:21" ht="45.75" customHeight="1">
      <c r="B6" s="106">
        <v>1</v>
      </c>
      <c r="C6" s="107"/>
      <c r="D6" s="108"/>
      <c r="E6" s="109"/>
      <c r="F6" s="109"/>
      <c r="G6" s="106"/>
      <c r="H6" s="33">
        <f>SUM(I6:N6)</f>
        <v>0</v>
      </c>
      <c r="I6" s="33"/>
      <c r="J6" s="33"/>
      <c r="K6" s="33"/>
      <c r="L6" s="33"/>
      <c r="M6" s="33"/>
      <c r="N6" s="33">
        <f>SUM(O6:P6)</f>
        <v>0</v>
      </c>
      <c r="O6" s="33"/>
      <c r="P6" s="33"/>
      <c r="Q6" s="110"/>
    </row>
    <row r="7" spans="2:21" ht="45" customHeight="1">
      <c r="B7" s="106">
        <v>2</v>
      </c>
      <c r="C7" s="107"/>
      <c r="D7" s="108"/>
      <c r="E7" s="109"/>
      <c r="F7" s="109"/>
      <c r="G7" s="106"/>
      <c r="H7" s="33">
        <f>SUM(I7:N7)</f>
        <v>0</v>
      </c>
      <c r="I7" s="33"/>
      <c r="J7" s="33"/>
      <c r="K7" s="33"/>
      <c r="L7" s="33"/>
      <c r="M7" s="33"/>
      <c r="N7" s="33">
        <f t="shared" ref="N7:N9" si="0">SUM(O7:P7)</f>
        <v>0</v>
      </c>
      <c r="O7" s="33"/>
      <c r="P7" s="33"/>
      <c r="Q7" s="110"/>
    </row>
    <row r="8" spans="2:21" s="122" customFormat="1" ht="45" customHeight="1">
      <c r="B8" s="113">
        <v>3</v>
      </c>
      <c r="C8" s="114"/>
      <c r="D8" s="115"/>
      <c r="E8" s="116"/>
      <c r="F8" s="116"/>
      <c r="G8" s="117"/>
      <c r="H8" s="118">
        <f>SUM(I8:N8)</f>
        <v>0</v>
      </c>
      <c r="I8" s="119"/>
      <c r="J8" s="119"/>
      <c r="K8" s="119"/>
      <c r="L8" s="120"/>
      <c r="M8" s="121"/>
      <c r="N8" s="33">
        <f t="shared" si="0"/>
        <v>0</v>
      </c>
      <c r="O8" s="33"/>
      <c r="P8" s="33"/>
      <c r="Q8" s="110"/>
    </row>
    <row r="9" spans="2:21" ht="45" customHeight="1" thickBot="1">
      <c r="B9" s="123">
        <v>4</v>
      </c>
      <c r="C9" s="124"/>
      <c r="D9" s="125"/>
      <c r="E9" s="126"/>
      <c r="F9" s="126"/>
      <c r="G9" s="123"/>
      <c r="H9" s="34">
        <f>SUM(I9:N9)</f>
        <v>0</v>
      </c>
      <c r="I9" s="34"/>
      <c r="J9" s="34"/>
      <c r="K9" s="34"/>
      <c r="L9" s="34"/>
      <c r="M9" s="34"/>
      <c r="N9" s="34">
        <f t="shared" si="0"/>
        <v>0</v>
      </c>
      <c r="O9" s="34"/>
      <c r="P9" s="34"/>
      <c r="Q9" s="110"/>
    </row>
    <row r="10" spans="2:21" s="127" customFormat="1" ht="20.25" customHeight="1" thickTop="1">
      <c r="B10" s="198" t="s">
        <v>38</v>
      </c>
      <c r="C10" s="199"/>
      <c r="D10" s="199"/>
      <c r="E10" s="199"/>
      <c r="F10" s="199"/>
      <c r="G10" s="200"/>
      <c r="H10" s="35">
        <f>SUM(H6:H9)</f>
        <v>0</v>
      </c>
      <c r="I10" s="35"/>
      <c r="J10" s="35"/>
      <c r="K10" s="35"/>
      <c r="L10" s="35"/>
      <c r="M10" s="35"/>
      <c r="N10" s="35"/>
      <c r="O10" s="35"/>
      <c r="P10" s="35"/>
      <c r="Q10" s="35"/>
      <c r="R10" s="111"/>
      <c r="S10" s="112"/>
      <c r="T10" s="112"/>
      <c r="U10" s="112"/>
    </row>
    <row r="11" spans="2:21" ht="20.25" customHeight="1">
      <c r="B11" s="128"/>
    </row>
    <row r="12" spans="2:21" customFormat="1" ht="20.25" customHeight="1">
      <c r="B12" s="1" t="s">
        <v>150</v>
      </c>
      <c r="C12" s="30"/>
      <c r="D12" s="31"/>
      <c r="N12" s="32"/>
      <c r="O12" s="32"/>
      <c r="U12" s="2"/>
    </row>
    <row r="13" spans="2:21" s="104" customFormat="1" ht="20.25" customHeight="1">
      <c r="B13" s="101"/>
      <c r="C13" s="201" t="s">
        <v>20</v>
      </c>
      <c r="D13" s="203" t="s">
        <v>21</v>
      </c>
      <c r="E13" s="205" t="s">
        <v>22</v>
      </c>
      <c r="F13" s="205" t="s">
        <v>23</v>
      </c>
      <c r="G13" s="207" t="s">
        <v>73</v>
      </c>
      <c r="H13" s="209" t="s">
        <v>24</v>
      </c>
      <c r="I13" s="137" t="s">
        <v>25</v>
      </c>
      <c r="J13" s="193" t="s">
        <v>26</v>
      </c>
      <c r="K13" s="194"/>
      <c r="L13" s="193" t="s">
        <v>27</v>
      </c>
      <c r="M13" s="194"/>
      <c r="N13" s="193" t="s">
        <v>28</v>
      </c>
      <c r="O13" s="195"/>
      <c r="P13" s="194"/>
      <c r="Q13" s="196" t="s">
        <v>29</v>
      </c>
      <c r="R13" s="103"/>
    </row>
    <row r="14" spans="2:21" s="104" customFormat="1" ht="20.25" customHeight="1">
      <c r="B14" s="101"/>
      <c r="C14" s="202"/>
      <c r="D14" s="204"/>
      <c r="E14" s="206"/>
      <c r="F14" s="206"/>
      <c r="G14" s="208"/>
      <c r="H14" s="210"/>
      <c r="I14" s="105" t="s">
        <v>30</v>
      </c>
      <c r="J14" s="105" t="s">
        <v>30</v>
      </c>
      <c r="K14" s="105" t="s">
        <v>31</v>
      </c>
      <c r="L14" s="105" t="s">
        <v>30</v>
      </c>
      <c r="M14" s="105" t="s">
        <v>31</v>
      </c>
      <c r="N14" s="105" t="s">
        <v>30</v>
      </c>
      <c r="O14" s="105" t="s">
        <v>32</v>
      </c>
      <c r="P14" s="105" t="s">
        <v>117</v>
      </c>
      <c r="Q14" s="197"/>
      <c r="R14" s="103"/>
    </row>
    <row r="15" spans="2:21" ht="45.75" customHeight="1">
      <c r="B15" s="106">
        <v>1</v>
      </c>
      <c r="C15" s="107"/>
      <c r="D15" s="108"/>
      <c r="E15" s="109"/>
      <c r="F15" s="109"/>
      <c r="G15" s="106"/>
      <c r="H15" s="33">
        <f>SUM(I15:N15)</f>
        <v>0</v>
      </c>
      <c r="I15" s="33"/>
      <c r="J15" s="33"/>
      <c r="K15" s="33"/>
      <c r="L15" s="33"/>
      <c r="M15" s="33"/>
      <c r="N15" s="33">
        <f>SUM(O15:P15)</f>
        <v>0</v>
      </c>
      <c r="O15" s="33"/>
      <c r="P15" s="33"/>
      <c r="Q15" s="110"/>
    </row>
    <row r="16" spans="2:21" ht="45" customHeight="1">
      <c r="B16" s="106">
        <v>2</v>
      </c>
      <c r="C16" s="107"/>
      <c r="D16" s="108"/>
      <c r="E16" s="109"/>
      <c r="F16" s="109"/>
      <c r="G16" s="106"/>
      <c r="H16" s="33">
        <f>SUM(I16:N16)</f>
        <v>0</v>
      </c>
      <c r="I16" s="33"/>
      <c r="J16" s="33"/>
      <c r="K16" s="33"/>
      <c r="L16" s="33"/>
      <c r="M16" s="33"/>
      <c r="N16" s="33">
        <f t="shared" ref="N16:N18" si="1">SUM(O16:P16)</f>
        <v>0</v>
      </c>
      <c r="O16" s="33"/>
      <c r="P16" s="33"/>
      <c r="Q16" s="110"/>
    </row>
    <row r="17" spans="2:21" s="122" customFormat="1" ht="45" customHeight="1">
      <c r="B17" s="113">
        <v>3</v>
      </c>
      <c r="C17" s="114"/>
      <c r="D17" s="115"/>
      <c r="E17" s="116"/>
      <c r="F17" s="116"/>
      <c r="G17" s="138"/>
      <c r="H17" s="118">
        <f>SUM(I17:N17)</f>
        <v>0</v>
      </c>
      <c r="I17" s="119"/>
      <c r="J17" s="119"/>
      <c r="K17" s="119"/>
      <c r="L17" s="120"/>
      <c r="M17" s="121"/>
      <c r="N17" s="33">
        <f t="shared" si="1"/>
        <v>0</v>
      </c>
      <c r="O17" s="33"/>
      <c r="P17" s="33"/>
      <c r="Q17" s="110"/>
    </row>
    <row r="18" spans="2:21" ht="45" customHeight="1" thickBot="1">
      <c r="B18" s="123">
        <v>4</v>
      </c>
      <c r="C18" s="124"/>
      <c r="D18" s="125"/>
      <c r="E18" s="126"/>
      <c r="F18" s="126"/>
      <c r="G18" s="123"/>
      <c r="H18" s="34">
        <f>SUM(I18:N18)</f>
        <v>0</v>
      </c>
      <c r="I18" s="34"/>
      <c r="J18" s="34"/>
      <c r="K18" s="34"/>
      <c r="L18" s="34"/>
      <c r="M18" s="34"/>
      <c r="N18" s="34">
        <f t="shared" si="1"/>
        <v>0</v>
      </c>
      <c r="O18" s="34"/>
      <c r="P18" s="34"/>
      <c r="Q18" s="110"/>
    </row>
    <row r="19" spans="2:21" s="127" customFormat="1" ht="20.25" customHeight="1" thickTop="1">
      <c r="B19" s="198" t="s">
        <v>38</v>
      </c>
      <c r="C19" s="199"/>
      <c r="D19" s="199"/>
      <c r="E19" s="199"/>
      <c r="F19" s="199"/>
      <c r="G19" s="200"/>
      <c r="H19" s="35">
        <f>SUM(H15:H18)</f>
        <v>0</v>
      </c>
      <c r="I19" s="35"/>
      <c r="J19" s="35"/>
      <c r="K19" s="35"/>
      <c r="L19" s="35"/>
      <c r="M19" s="35"/>
      <c r="N19" s="35"/>
      <c r="O19" s="35"/>
      <c r="P19" s="35"/>
      <c r="Q19" s="35"/>
      <c r="R19" s="111"/>
      <c r="S19" s="112"/>
      <c r="T19" s="112"/>
      <c r="U19" s="112"/>
    </row>
    <row r="20" spans="2:21" ht="20.25" customHeight="1">
      <c r="B20" s="128"/>
    </row>
    <row r="21" spans="2:21" customFormat="1" ht="20.25" customHeight="1">
      <c r="B21" s="1" t="s">
        <v>149</v>
      </c>
      <c r="C21" s="30"/>
      <c r="D21" s="31"/>
      <c r="N21" s="32"/>
      <c r="O21" s="32"/>
      <c r="U21" s="2"/>
    </row>
    <row r="22" spans="2:21" s="104" customFormat="1" ht="20.25" customHeight="1">
      <c r="B22" s="101"/>
      <c r="C22" s="201" t="s">
        <v>20</v>
      </c>
      <c r="D22" s="203" t="s">
        <v>21</v>
      </c>
      <c r="E22" s="205" t="s">
        <v>22</v>
      </c>
      <c r="F22" s="205" t="s">
        <v>23</v>
      </c>
      <c r="G22" s="207" t="s">
        <v>73</v>
      </c>
      <c r="H22" s="209" t="s">
        <v>24</v>
      </c>
      <c r="I22" s="137" t="s">
        <v>25</v>
      </c>
      <c r="J22" s="193" t="s">
        <v>26</v>
      </c>
      <c r="K22" s="194"/>
      <c r="L22" s="193" t="s">
        <v>27</v>
      </c>
      <c r="M22" s="194"/>
      <c r="N22" s="193" t="s">
        <v>28</v>
      </c>
      <c r="O22" s="195"/>
      <c r="P22" s="194"/>
      <c r="Q22" s="196" t="s">
        <v>29</v>
      </c>
      <c r="R22" s="103"/>
    </row>
    <row r="23" spans="2:21" s="104" customFormat="1" ht="20.25" customHeight="1">
      <c r="B23" s="101"/>
      <c r="C23" s="202"/>
      <c r="D23" s="204"/>
      <c r="E23" s="206"/>
      <c r="F23" s="206"/>
      <c r="G23" s="208"/>
      <c r="H23" s="210"/>
      <c r="I23" s="105" t="s">
        <v>30</v>
      </c>
      <c r="J23" s="105" t="s">
        <v>30</v>
      </c>
      <c r="K23" s="105" t="s">
        <v>31</v>
      </c>
      <c r="L23" s="105" t="s">
        <v>30</v>
      </c>
      <c r="M23" s="105" t="s">
        <v>31</v>
      </c>
      <c r="N23" s="105" t="s">
        <v>30</v>
      </c>
      <c r="O23" s="105" t="s">
        <v>32</v>
      </c>
      <c r="P23" s="105" t="s">
        <v>117</v>
      </c>
      <c r="Q23" s="197"/>
      <c r="R23" s="103"/>
    </row>
    <row r="24" spans="2:21" ht="45.75" customHeight="1">
      <c r="B24" s="106">
        <v>1</v>
      </c>
      <c r="C24" s="107"/>
      <c r="D24" s="108"/>
      <c r="E24" s="109"/>
      <c r="F24" s="109"/>
      <c r="G24" s="106"/>
      <c r="H24" s="33">
        <f>SUM(I24:N24)</f>
        <v>0</v>
      </c>
      <c r="I24" s="33"/>
      <c r="J24" s="33"/>
      <c r="K24" s="33"/>
      <c r="L24" s="33"/>
      <c r="M24" s="33"/>
      <c r="N24" s="33">
        <f>SUM(O24:P24)</f>
        <v>0</v>
      </c>
      <c r="O24" s="33"/>
      <c r="P24" s="33"/>
      <c r="Q24" s="110"/>
    </row>
    <row r="25" spans="2:21" ht="45" customHeight="1">
      <c r="B25" s="106">
        <v>2</v>
      </c>
      <c r="C25" s="107"/>
      <c r="D25" s="108"/>
      <c r="E25" s="109"/>
      <c r="F25" s="109"/>
      <c r="G25" s="106"/>
      <c r="H25" s="33">
        <f>SUM(I25:N25)</f>
        <v>0</v>
      </c>
      <c r="I25" s="33"/>
      <c r="J25" s="33"/>
      <c r="K25" s="33"/>
      <c r="L25" s="33"/>
      <c r="M25" s="33"/>
      <c r="N25" s="33">
        <f t="shared" ref="N25:N27" si="2">SUM(O25:P25)</f>
        <v>0</v>
      </c>
      <c r="O25" s="33"/>
      <c r="P25" s="33"/>
      <c r="Q25" s="110"/>
    </row>
    <row r="26" spans="2:21" s="122" customFormat="1" ht="45" customHeight="1">
      <c r="B26" s="113">
        <v>3</v>
      </c>
      <c r="C26" s="114"/>
      <c r="D26" s="115"/>
      <c r="E26" s="116"/>
      <c r="F26" s="116"/>
      <c r="G26" s="138"/>
      <c r="H26" s="118">
        <f>SUM(I26:N26)</f>
        <v>0</v>
      </c>
      <c r="I26" s="119"/>
      <c r="J26" s="119"/>
      <c r="K26" s="119"/>
      <c r="L26" s="120"/>
      <c r="M26" s="121"/>
      <c r="N26" s="33">
        <f t="shared" si="2"/>
        <v>0</v>
      </c>
      <c r="O26" s="33"/>
      <c r="P26" s="33"/>
      <c r="Q26" s="110"/>
    </row>
    <row r="27" spans="2:21" ht="45" customHeight="1" thickBot="1">
      <c r="B27" s="123">
        <v>4</v>
      </c>
      <c r="C27" s="124"/>
      <c r="D27" s="125"/>
      <c r="E27" s="126"/>
      <c r="F27" s="126"/>
      <c r="G27" s="123"/>
      <c r="H27" s="34">
        <f>SUM(I27:N27)</f>
        <v>0</v>
      </c>
      <c r="I27" s="34"/>
      <c r="J27" s="34"/>
      <c r="K27" s="34"/>
      <c r="L27" s="34"/>
      <c r="M27" s="34"/>
      <c r="N27" s="34">
        <f t="shared" si="2"/>
        <v>0</v>
      </c>
      <c r="O27" s="34"/>
      <c r="P27" s="34"/>
      <c r="Q27" s="110"/>
    </row>
    <row r="28" spans="2:21" s="127" customFormat="1" ht="20.25" customHeight="1" thickTop="1">
      <c r="B28" s="198" t="s">
        <v>38</v>
      </c>
      <c r="C28" s="199"/>
      <c r="D28" s="199"/>
      <c r="E28" s="199"/>
      <c r="F28" s="199"/>
      <c r="G28" s="200"/>
      <c r="H28" s="35">
        <f>SUM(H24:H27)</f>
        <v>0</v>
      </c>
      <c r="I28" s="35"/>
      <c r="J28" s="35"/>
      <c r="K28" s="35"/>
      <c r="L28" s="35"/>
      <c r="M28" s="35"/>
      <c r="N28" s="35"/>
      <c r="O28" s="35"/>
      <c r="P28" s="35"/>
      <c r="Q28" s="35"/>
      <c r="R28" s="111"/>
      <c r="S28" s="112"/>
      <c r="T28" s="112"/>
      <c r="U28" s="112"/>
    </row>
    <row r="29" spans="2:21" ht="20.25" customHeight="1">
      <c r="B29" s="128" t="s">
        <v>39</v>
      </c>
    </row>
    <row r="30" spans="2:21" ht="20.25" customHeight="1">
      <c r="B30" s="112" t="s">
        <v>74</v>
      </c>
    </row>
  </sheetData>
  <mergeCells count="33">
    <mergeCell ref="B28:G28"/>
    <mergeCell ref="H22:H23"/>
    <mergeCell ref="J22:K22"/>
    <mergeCell ref="L22:M22"/>
    <mergeCell ref="N22:P22"/>
    <mergeCell ref="Q22:Q23"/>
    <mergeCell ref="B19:G19"/>
    <mergeCell ref="C22:C23"/>
    <mergeCell ref="D22:D23"/>
    <mergeCell ref="E22:E23"/>
    <mergeCell ref="F22:F23"/>
    <mergeCell ref="G22:G23"/>
    <mergeCell ref="H13:H14"/>
    <mergeCell ref="J13:K13"/>
    <mergeCell ref="L13:M13"/>
    <mergeCell ref="N13:P13"/>
    <mergeCell ref="Q13:Q14"/>
    <mergeCell ref="C13:C14"/>
    <mergeCell ref="D13:D14"/>
    <mergeCell ref="E13:E14"/>
    <mergeCell ref="F13:F14"/>
    <mergeCell ref="G13:G14"/>
    <mergeCell ref="J4:K4"/>
    <mergeCell ref="L4:M4"/>
    <mergeCell ref="N4:P4"/>
    <mergeCell ref="Q4:Q5"/>
    <mergeCell ref="B10:G10"/>
    <mergeCell ref="C4:C5"/>
    <mergeCell ref="D4:D5"/>
    <mergeCell ref="E4:E5"/>
    <mergeCell ref="F4:F5"/>
    <mergeCell ref="G4:G5"/>
    <mergeCell ref="H4:H5"/>
  </mergeCells>
  <phoneticPr fontId="6"/>
  <printOptions horizontalCentered="1"/>
  <pageMargins left="0.54" right="0.44" top="0.49" bottom="0.2" header="0.41" footer="0.2"/>
  <pageSetup paperSize="9" scale="63" orientation="landscape" r:id="rId1"/>
  <headerFooter scaleWithDoc="0"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7B26-123C-406B-B466-FF8CB2F0AA79}">
  <sheetPr>
    <tabColor rgb="FFFF99FF"/>
    <pageSetUpPr fitToPage="1"/>
  </sheetPr>
  <dimension ref="B2:U13"/>
  <sheetViews>
    <sheetView showGridLines="0" view="pageBreakPreview" zoomScale="87" zoomScaleNormal="70" zoomScaleSheetLayoutView="87" workbookViewId="0">
      <selection activeCell="B1" sqref="B1"/>
    </sheetView>
  </sheetViews>
  <sheetFormatPr defaultColWidth="9" defaultRowHeight="20.25" customHeight="1"/>
  <cols>
    <col min="1" max="1" width="1.81640625" style="112" customWidth="1"/>
    <col min="2" max="2" width="5.1796875" style="112" customWidth="1"/>
    <col min="3" max="3" width="14.90625" style="129" customWidth="1"/>
    <col min="4" max="4" width="12.1796875" style="130" bestFit="1" customWidth="1"/>
    <col min="5" max="5" width="15" style="112" bestFit="1" customWidth="1"/>
    <col min="6" max="6" width="8.81640625" style="112" customWidth="1"/>
    <col min="7" max="7" width="16.08984375" style="112" bestFit="1" customWidth="1"/>
    <col min="8" max="8" width="12.08984375" style="131" customWidth="1"/>
    <col min="9" max="10" width="11" style="131" customWidth="1"/>
    <col min="11" max="11" width="12.90625" style="131" customWidth="1"/>
    <col min="12" max="15" width="11" style="131" customWidth="1"/>
    <col min="16" max="16" width="13.1796875" style="132" customWidth="1"/>
    <col min="17" max="17" width="14.1796875" style="133" customWidth="1"/>
    <col min="18" max="18" width="1.08984375" style="111" customWidth="1"/>
    <col min="19" max="16384" width="9" style="112"/>
  </cols>
  <sheetData>
    <row r="2" spans="2:21" customFormat="1" ht="20.25" customHeight="1">
      <c r="B2" s="1" t="s">
        <v>112</v>
      </c>
      <c r="C2" s="28"/>
      <c r="D2" s="29"/>
      <c r="U2" s="2"/>
    </row>
    <row r="3" spans="2:21" customFormat="1" ht="20.25" customHeight="1">
      <c r="B3" s="1" t="s">
        <v>139</v>
      </c>
      <c r="C3" s="30"/>
      <c r="D3" s="31"/>
      <c r="N3" s="32"/>
      <c r="O3" s="32"/>
      <c r="U3" s="2"/>
    </row>
    <row r="4" spans="2:21" s="104" customFormat="1" ht="20.25" customHeight="1">
      <c r="B4" s="101"/>
      <c r="C4" s="201" t="s">
        <v>20</v>
      </c>
      <c r="D4" s="203" t="s">
        <v>21</v>
      </c>
      <c r="E4" s="205" t="s">
        <v>22</v>
      </c>
      <c r="F4" s="205" t="s">
        <v>23</v>
      </c>
      <c r="G4" s="207" t="s">
        <v>73</v>
      </c>
      <c r="H4" s="209" t="s">
        <v>24</v>
      </c>
      <c r="I4" s="102" t="s">
        <v>25</v>
      </c>
      <c r="J4" s="193" t="s">
        <v>26</v>
      </c>
      <c r="K4" s="194"/>
      <c r="L4" s="193" t="s">
        <v>27</v>
      </c>
      <c r="M4" s="194"/>
      <c r="N4" s="193" t="s">
        <v>28</v>
      </c>
      <c r="O4" s="195"/>
      <c r="P4" s="194"/>
      <c r="Q4" s="196" t="s">
        <v>29</v>
      </c>
      <c r="R4" s="103"/>
    </row>
    <row r="5" spans="2:21" s="104" customFormat="1" ht="20.25" customHeight="1">
      <c r="B5" s="101"/>
      <c r="C5" s="202"/>
      <c r="D5" s="204"/>
      <c r="E5" s="206"/>
      <c r="F5" s="206"/>
      <c r="G5" s="208"/>
      <c r="H5" s="210"/>
      <c r="I5" s="105" t="s">
        <v>30</v>
      </c>
      <c r="J5" s="105" t="s">
        <v>30</v>
      </c>
      <c r="K5" s="105" t="s">
        <v>31</v>
      </c>
      <c r="L5" s="105" t="s">
        <v>30</v>
      </c>
      <c r="M5" s="105" t="s">
        <v>31</v>
      </c>
      <c r="N5" s="105" t="s">
        <v>30</v>
      </c>
      <c r="O5" s="105" t="s">
        <v>32</v>
      </c>
      <c r="P5" s="105" t="s">
        <v>117</v>
      </c>
      <c r="Q5" s="197"/>
      <c r="R5" s="103"/>
    </row>
    <row r="6" spans="2:21" ht="45.75" customHeight="1">
      <c r="B6" s="106">
        <v>1</v>
      </c>
      <c r="C6" s="107" t="s">
        <v>140</v>
      </c>
      <c r="D6" s="108">
        <v>5</v>
      </c>
      <c r="E6" s="109" t="s">
        <v>15</v>
      </c>
      <c r="F6" s="109" t="s">
        <v>33</v>
      </c>
      <c r="G6" s="106" t="s">
        <v>34</v>
      </c>
      <c r="H6" s="33">
        <f>SUM(I6:N6)</f>
        <v>174000</v>
      </c>
      <c r="I6" s="33">
        <v>70000</v>
      </c>
      <c r="J6" s="33">
        <v>24000</v>
      </c>
      <c r="K6" s="33" t="s">
        <v>120</v>
      </c>
      <c r="L6" s="33">
        <v>50000</v>
      </c>
      <c r="M6" s="33" t="s">
        <v>118</v>
      </c>
      <c r="N6" s="33">
        <f>SUM(O6:P6)</f>
        <v>30000</v>
      </c>
      <c r="O6" s="33">
        <v>5000</v>
      </c>
      <c r="P6" s="33">
        <v>25000</v>
      </c>
      <c r="Q6" s="110" t="s">
        <v>113</v>
      </c>
    </row>
    <row r="7" spans="2:21" ht="45" customHeight="1">
      <c r="B7" s="106">
        <v>2</v>
      </c>
      <c r="C7" s="107" t="s">
        <v>140</v>
      </c>
      <c r="D7" s="108">
        <v>5</v>
      </c>
      <c r="E7" s="109" t="s">
        <v>17</v>
      </c>
      <c r="F7" s="109" t="s">
        <v>35</v>
      </c>
      <c r="G7" s="106" t="s">
        <v>34</v>
      </c>
      <c r="H7" s="33">
        <f>SUM(I7:N7)</f>
        <v>144000</v>
      </c>
      <c r="I7" s="33">
        <v>70000</v>
      </c>
      <c r="J7" s="33">
        <v>24000</v>
      </c>
      <c r="K7" s="33" t="s">
        <v>120</v>
      </c>
      <c r="L7" s="33">
        <v>40000</v>
      </c>
      <c r="M7" s="33" t="s">
        <v>119</v>
      </c>
      <c r="N7" s="33">
        <f t="shared" ref="N7:N9" si="0">SUM(O7:P7)</f>
        <v>10000</v>
      </c>
      <c r="O7" s="33">
        <v>5000</v>
      </c>
      <c r="P7" s="33">
        <v>5000</v>
      </c>
      <c r="Q7" s="110" t="s">
        <v>114</v>
      </c>
    </row>
    <row r="8" spans="2:21" s="122" customFormat="1" ht="45" customHeight="1">
      <c r="B8" s="113">
        <v>3</v>
      </c>
      <c r="C8" s="107" t="s">
        <v>141</v>
      </c>
      <c r="D8" s="115">
        <v>4</v>
      </c>
      <c r="E8" s="116" t="s">
        <v>19</v>
      </c>
      <c r="F8" s="116" t="s">
        <v>36</v>
      </c>
      <c r="G8" s="117" t="s">
        <v>123</v>
      </c>
      <c r="H8" s="118">
        <f>SUM(I8:N8)</f>
        <v>253000</v>
      </c>
      <c r="I8" s="119">
        <v>150000</v>
      </c>
      <c r="J8" s="119">
        <v>45000</v>
      </c>
      <c r="K8" s="119" t="s">
        <v>121</v>
      </c>
      <c r="L8" s="119">
        <v>48000</v>
      </c>
      <c r="M8" s="33" t="s">
        <v>122</v>
      </c>
      <c r="N8" s="33">
        <f t="shared" si="0"/>
        <v>10000</v>
      </c>
      <c r="O8" s="33">
        <v>5000</v>
      </c>
      <c r="P8" s="33">
        <v>5000</v>
      </c>
      <c r="Q8" s="110" t="s">
        <v>115</v>
      </c>
    </row>
    <row r="9" spans="2:21" ht="45" customHeight="1" thickBot="1">
      <c r="B9" s="123">
        <v>4</v>
      </c>
      <c r="C9" s="124" t="s">
        <v>142</v>
      </c>
      <c r="D9" s="125">
        <v>5</v>
      </c>
      <c r="E9" s="126" t="s">
        <v>17</v>
      </c>
      <c r="F9" s="126" t="s">
        <v>35</v>
      </c>
      <c r="G9" s="123" t="s">
        <v>37</v>
      </c>
      <c r="H9" s="34">
        <f>SUM(I9:N9)</f>
        <v>144000</v>
      </c>
      <c r="I9" s="34">
        <v>70000</v>
      </c>
      <c r="J9" s="34">
        <v>24000</v>
      </c>
      <c r="K9" s="34" t="s">
        <v>120</v>
      </c>
      <c r="L9" s="34">
        <v>40000</v>
      </c>
      <c r="M9" s="34" t="s">
        <v>119</v>
      </c>
      <c r="N9" s="34">
        <f t="shared" si="0"/>
        <v>10000</v>
      </c>
      <c r="O9" s="34">
        <v>5000</v>
      </c>
      <c r="P9" s="34">
        <v>5000</v>
      </c>
      <c r="Q9" s="142" t="s">
        <v>116</v>
      </c>
    </row>
    <row r="10" spans="2:21" s="127" customFormat="1" ht="20.25" customHeight="1" thickTop="1">
      <c r="B10" s="198" t="s">
        <v>38</v>
      </c>
      <c r="C10" s="199"/>
      <c r="D10" s="199"/>
      <c r="E10" s="199"/>
      <c r="F10" s="199"/>
      <c r="G10" s="200"/>
      <c r="H10" s="35">
        <f>SUM(H6:H9)</f>
        <v>715000</v>
      </c>
      <c r="I10" s="35"/>
      <c r="J10" s="35"/>
      <c r="K10" s="35"/>
      <c r="L10" s="35"/>
      <c r="M10" s="35"/>
      <c r="N10" s="35"/>
      <c r="O10" s="35"/>
      <c r="P10" s="35"/>
      <c r="Q10" s="35"/>
      <c r="R10" s="111"/>
      <c r="S10" s="112"/>
      <c r="T10" s="112"/>
      <c r="U10" s="112"/>
    </row>
    <row r="11" spans="2:21" ht="20.25" customHeight="1">
      <c r="B11" s="128" t="s">
        <v>39</v>
      </c>
    </row>
    <row r="12" spans="2:21" ht="20.25" customHeight="1">
      <c r="B12" s="112" t="s">
        <v>74</v>
      </c>
    </row>
    <row r="13" spans="2:21" ht="20.25" customHeight="1">
      <c r="C13" s="134"/>
    </row>
  </sheetData>
  <mergeCells count="11">
    <mergeCell ref="J4:K4"/>
    <mergeCell ref="L4:M4"/>
    <mergeCell ref="N4:P4"/>
    <mergeCell ref="Q4:Q5"/>
    <mergeCell ref="B10:G10"/>
    <mergeCell ref="C4:C5"/>
    <mergeCell ref="D4:D5"/>
    <mergeCell ref="E4:E5"/>
    <mergeCell ref="F4:F5"/>
    <mergeCell ref="G4:G5"/>
    <mergeCell ref="H4:H5"/>
  </mergeCells>
  <phoneticPr fontId="6"/>
  <printOptions horizontalCentered="1"/>
  <pageMargins left="0.54" right="0.33" top="0.78740157480314965" bottom="0.78740157480314965" header="0.51181102362204722" footer="0.59055118110236227"/>
  <pageSetup paperSize="9" scale="72" orientation="landscape" r:id="rId1"/>
  <headerFooter scaleWithDoc="0"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cac05f26e6cc93fa66262c9026848ff3">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023bd03407fc322e6d0734d1f56ad5a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B0A619-4EB9-4795-B0EA-2543FAD83D00}">
  <ds:schemaRefs>
    <ds:schemaRef ds:uri="0de5941f-0658-486a-bd95-c592dd158584"/>
    <ds:schemaRef ds:uri="http://purl.org/dc/terms/"/>
    <ds:schemaRef ds:uri="http://schemas.openxmlformats.org/package/2006/metadata/core-properties"/>
    <ds:schemaRef ds:uri="http://purl.org/dc/dcmitype/"/>
    <ds:schemaRef ds:uri="http://schemas.microsoft.com/office/infopath/2007/PartnerControls"/>
    <ds:schemaRef ds:uri="93fe9b1e-5bcf-4a08-912e-4034eab1d859"/>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BE2474D-F8A7-4933-8909-335BAEAF61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77084-7764-4E6F-AA48-5607761A32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積算表（人件費）</vt:lpstr>
      <vt:lpstr>記入例）積算表（人件費）</vt:lpstr>
      <vt:lpstr>人件費単価算出表</vt:lpstr>
      <vt:lpstr>記入例）人件費単価算出表</vt:lpstr>
      <vt:lpstr>積算表（旅費）</vt:lpstr>
      <vt:lpstr>記入例）積算表（旅費）</vt:lpstr>
      <vt:lpstr>'記入例）人件費単価算出表'!Print_Area</vt:lpstr>
      <vt:lpstr>'記入例）積算表（人件費）'!Print_Area</vt:lpstr>
      <vt:lpstr>'記入例）積算表（旅費）'!Print_Area</vt:lpstr>
      <vt:lpstr>人件費単価算出表!Print_Area</vt:lpstr>
      <vt:lpstr>'積算表（人件費）'!Print_Area</vt:lpstr>
      <vt:lpstr>'積算表（旅費）'!Print_Area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Neda</dc:creator>
  <cp:lastModifiedBy>Yuko Kodama (児玉 優子)</cp:lastModifiedBy>
  <cp:lastPrinted>2020-04-27T09:50:19Z</cp:lastPrinted>
  <dcterms:created xsi:type="dcterms:W3CDTF">2016-04-25T04:58:17Z</dcterms:created>
  <dcterms:modified xsi:type="dcterms:W3CDTF">2020-05-07T02:33:15Z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y fmtid="{D5CDD505-2E9C-101B-9397-08002B2CF9AE}" pid="3" name="AuthorIds_UIVersion_1024">
    <vt:lpwstr>24</vt:lpwstr>
  </property>
</Properties>
</file>