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640" tabRatio="808" activeTab="0"/>
  </bookViews>
  <sheets>
    <sheet name="1-1" sheetId="1" r:id="rId1"/>
    <sheet name="1-2" sheetId="2" r:id="rId2"/>
    <sheet name="2-1" sheetId="3" r:id="rId3"/>
    <sheet name="2-2" sheetId="4" r:id="rId4"/>
    <sheet name="2-3" sheetId="5" r:id="rId5"/>
    <sheet name="3-1" sheetId="6" r:id="rId6"/>
  </sheets>
  <definedNames>
    <definedName name="化石燃料種別1">#REF!</definedName>
    <definedName name="化石燃料種別2">#REF!</definedName>
    <definedName name="化石燃料種別3">#REF!</definedName>
    <definedName name="係数種別1">#REF!</definedName>
    <definedName name="係数種別2">#REF!</definedName>
    <definedName name="係数種別3">#REF!</definedName>
    <definedName name="植物種別1">#REF!</definedName>
    <definedName name="植物種別3">#REF!</definedName>
  </definedNames>
  <calcPr fullCalcOnLoad="1"/>
</workbook>
</file>

<file path=xl/sharedStrings.xml><?xml version="1.0" encoding="utf-8"?>
<sst xmlns="http://schemas.openxmlformats.org/spreadsheetml/2006/main" count="255" uniqueCount="113">
  <si>
    <t>Units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</si>
  <si>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</si>
  <si>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t>Value</t>
  </si>
  <si>
    <t>Units</t>
  </si>
  <si>
    <t>MWh/y</t>
  </si>
  <si>
    <t>2. CO2 emission reductions</t>
  </si>
  <si>
    <t>CO2 emission reductions</t>
  </si>
  <si>
    <t>Jawa-Madura-Bali (JAMALI)</t>
  </si>
  <si>
    <t>Sumatera</t>
  </si>
  <si>
    <t>Khatulistiwa (Sistem Kalimantan Barat)</t>
  </si>
  <si>
    <t>Barito (Sistem Kalimantan Selatan dan Tengah)</t>
  </si>
  <si>
    <t>Mahakam (Sistem Kalimantan Timur)</t>
  </si>
  <si>
    <t>Minahasa-Kotamobagu</t>
  </si>
  <si>
    <t>Sulawesi Selatan-Sulawesi Barat</t>
  </si>
  <si>
    <t>Batam</t>
  </si>
  <si>
    <t>1. Monitoring and input after project start</t>
  </si>
  <si>
    <t>Description of data</t>
  </si>
  <si>
    <t>CO2 emission factor used in the project power plant in year y</t>
  </si>
  <si>
    <t>CO2 emission factor of the grid in year y</t>
  </si>
  <si>
    <t>Quantity of net electricity generation that is produced and fed to the grid as a result of the implementation of the project activity in year y</t>
  </si>
  <si>
    <t>Diesel Oil</t>
  </si>
  <si>
    <t>Diesel Oil</t>
  </si>
  <si>
    <t>Bio Fuel</t>
  </si>
  <si>
    <t>Bio Fuel</t>
  </si>
  <si>
    <t>Quantity of consumed fuel for diesel engine as a result of the implementation of the project activity in year y</t>
  </si>
  <si>
    <t>tCO2/MWh</t>
  </si>
  <si>
    <t>kgCO2/TJ</t>
  </si>
  <si>
    <t>kgCO2/TJ</t>
  </si>
  <si>
    <t>Emission Factors of the grids</t>
  </si>
  <si>
    <t>Emission Factors of the fuels</t>
  </si>
  <si>
    <t>MJ/kg</t>
  </si>
  <si>
    <t>Calorific Value</t>
  </si>
  <si>
    <t>Unit of volume and weight</t>
  </si>
  <si>
    <t>kg/L</t>
  </si>
  <si>
    <t>Diesel Oil</t>
  </si>
  <si>
    <t>kL/y</t>
  </si>
  <si>
    <t>tCO2/MWh</t>
  </si>
  <si>
    <t>1. Monitoring and input after project start</t>
  </si>
  <si>
    <t>Description of data</t>
  </si>
  <si>
    <t>Value</t>
  </si>
  <si>
    <t>Units</t>
  </si>
  <si>
    <t>MWh/y</t>
  </si>
  <si>
    <t>Quantity of consumed fuel for diesel engine as a result of the implementation of the project activity in year y</t>
  </si>
  <si>
    <t>kL/y</t>
  </si>
  <si>
    <t>tCO2/MWh</t>
  </si>
  <si>
    <t>CO2 emission factor used in the project power plant in year y</t>
  </si>
  <si>
    <t>kgCO2/TJ</t>
  </si>
  <si>
    <t>2. CO2 emission reductions</t>
  </si>
  <si>
    <t>CO2 emission reductions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</si>
  <si>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</si>
  <si>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t>Emission Factors of the fuels</t>
  </si>
  <si>
    <t>Diesel Oil</t>
  </si>
  <si>
    <t>Bio Fuel</t>
  </si>
  <si>
    <t>Calorific Value</t>
  </si>
  <si>
    <t>MJ/kg</t>
  </si>
  <si>
    <t>Unit of volume and weight</t>
  </si>
  <si>
    <t>kg/L</t>
  </si>
  <si>
    <t>Emission Factors of the grids</t>
  </si>
  <si>
    <t>CM</t>
  </si>
  <si>
    <t>CO2 emission factor (Combined Margin) of the grid</t>
  </si>
  <si>
    <t>CO2 emission factor (Combined Margin) of the grid</t>
  </si>
  <si>
    <t>CM</t>
  </si>
  <si>
    <t>The weighted average emissions of the current generation mix of the grid</t>
  </si>
  <si>
    <t>OM</t>
  </si>
  <si>
    <t>1. Monitoring and input after project start</t>
  </si>
  <si>
    <t>Description of data</t>
  </si>
  <si>
    <t>Value</t>
  </si>
  <si>
    <t>Units</t>
  </si>
  <si>
    <t>MWh/y</t>
  </si>
  <si>
    <t>Quantity of consumed fuel for diesel engine as a result of the implementation of the project activity in year y</t>
  </si>
  <si>
    <t>kL/y</t>
  </si>
  <si>
    <t>tCO2/MWh</t>
  </si>
  <si>
    <t>CO2 emission factor used in the project power plant in year y</t>
  </si>
  <si>
    <t>kgCO2/TJ</t>
  </si>
  <si>
    <t>2. CO2 emission reductions</t>
  </si>
  <si>
    <t>CO2 emission reductions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</si>
  <si>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</t>
    </r>
  </si>
  <si>
    <t>Emission Factors of the fuels</t>
  </si>
  <si>
    <t>Diesel Oil</t>
  </si>
  <si>
    <t>Bio Fuel</t>
  </si>
  <si>
    <t>Calorific Value</t>
  </si>
  <si>
    <t>MJ/kg</t>
  </si>
  <si>
    <t>Unit of volume and weight</t>
  </si>
  <si>
    <t>kg/L</t>
  </si>
  <si>
    <t>&lt; 15kW / i) Mini-grid with temporary service (4-6 hr/day) ii) Productive applications iii) Water pumps</t>
  </si>
  <si>
    <t>&lt; 15kW / Mini-grid with storage</t>
  </si>
  <si>
    <t>&lt; 15kW / Mini-grid with 24 hours service</t>
  </si>
  <si>
    <t>&gt;=135 &lt; 200kW / i) Mini-grid with temporary service (4-6 hr/day) ii) Productive applications iii) Water pumps</t>
  </si>
  <si>
    <t>&gt;= 15 &lt; 35kW / Mini-grid with 24 hours service</t>
  </si>
  <si>
    <t>&gt;= 15 &lt; 35kW / i) Mini-grid with temporary service (4-6 hr/day) ii) Productive applications iii) Water pumps</t>
  </si>
  <si>
    <t>&gt;= 15 &lt; 35kW / Mini-grid with storage</t>
  </si>
  <si>
    <t>&gt;= 35 &lt; 135kW / Mini-grid with 24 hours service</t>
  </si>
  <si>
    <t>&gt;= 35 &lt; 135kW / i) Mini-grid with temporary service (4-6 hr/day) ii) Productive applications iii) Water pumps</t>
  </si>
  <si>
    <t>&gt;= 35 &lt; 135kW / Mini-grid with storage</t>
  </si>
  <si>
    <t>&gt;=135 &lt; 200kW / Mini-grid with 24 hours service</t>
  </si>
  <si>
    <t>&gt; 200kW / Mini-grid with 24 hours service</t>
  </si>
  <si>
    <t>&gt; 200kW / Mini-grid with 24 hours service</t>
  </si>
  <si>
    <t>&gt; 200kW / i) Mini-grid with temporary service (4-6 hr/day) ii) Productive applications iii) Water pumps</t>
  </si>
  <si>
    <t>&gt;=135 &lt; 200kW / Mini-grid with storage</t>
  </si>
  <si>
    <t>&gt; 200kW / Mini-grid with storage</t>
  </si>
  <si>
    <t>&lt; 15kW / Mini-grid with 24 hours service</t>
  </si>
  <si>
    <t>&lt; 15kW / i) Mini-grid with temporary service (4-6 hr/day) ii) Productive applications iii) Water pumps</t>
  </si>
  <si>
    <t>&lt; 15kW / Mini-grid with storage</t>
  </si>
  <si>
    <t>&gt;=135 &lt; 200kW / Mini-grid with 24 hours service</t>
  </si>
  <si>
    <t>&gt;=135 &lt; 200kW / i) Mini-grid with temporary service (4-6 hr/day) ii) Productive applications iii) Water pumps</t>
  </si>
  <si>
    <t>&gt;=135 &lt; 200kW / Mini-grid with storage</t>
  </si>
  <si>
    <t>&gt; 200kW / Mini-grid with 24 hours service</t>
  </si>
  <si>
    <t>&gt; 200kW / i) Mini-grid with temporary service (4-6 hr/day) ii) Productive applications iii) Water pumps</t>
  </si>
  <si>
    <t>&gt; 200kW / Mini-grid with storage</t>
  </si>
  <si>
    <t>The weighted average emissions of the current generation mix of the grid</t>
  </si>
  <si>
    <t>Emission factors for a modern diesel generating unit of the relevant capacity operating at optimal load</t>
  </si>
  <si>
    <t>Emision  factors</t>
  </si>
  <si>
    <t>Emission Factors of the fuels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</si>
</sst>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_ "/>
    <numFmt numFmtId="178" formatCode="#,##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_ "/>
    <numFmt numFmtId="184" formatCode="#,##0.000_ "/>
    <numFmt numFmtId="185" formatCode="#,##0_ ;[Red]\-#,##0\ "/>
    <numFmt numFmtId="186" formatCode="#,##0.0_ "/>
    <numFmt numFmtId="187" formatCode="#,##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/>
      <right style="thin"/>
      <top style="thin"/>
      <bottom style="thin"/>
    </border>
    <border>
      <left style="thick">
        <color indexed="60"/>
      </left>
      <right style="thick">
        <color indexed="60"/>
      </right>
      <top style="thick">
        <color indexed="60"/>
      </top>
      <bottom style="thick">
        <color indexed="6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 shrinkToFit="1"/>
    </xf>
    <xf numFmtId="0" fontId="3" fillId="33" borderId="15" xfId="0" applyFont="1" applyFill="1" applyBorder="1" applyAlignment="1">
      <alignment vertical="center" wrapText="1" shrinkToFit="1"/>
    </xf>
    <xf numFmtId="0" fontId="3" fillId="0" borderId="17" xfId="0" applyFont="1" applyBorder="1" applyAlignment="1">
      <alignment vertical="center"/>
    </xf>
    <xf numFmtId="0" fontId="7" fillId="0" borderId="17" xfId="0" applyFont="1" applyBorder="1" applyAlignment="1">
      <alignment vertical="top" wrapText="1"/>
    </xf>
    <xf numFmtId="177" fontId="7" fillId="0" borderId="17" xfId="0" applyNumberFormat="1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178" fontId="7" fillId="0" borderId="17" xfId="0" applyNumberFormat="1" applyFont="1" applyBorder="1" applyAlignment="1">
      <alignment horizontal="center" vertical="top" wrapText="1"/>
    </xf>
    <xf numFmtId="183" fontId="3" fillId="0" borderId="17" xfId="0" applyNumberFormat="1" applyFont="1" applyBorder="1" applyAlignment="1">
      <alignment vertical="center"/>
    </xf>
    <xf numFmtId="183" fontId="3" fillId="35" borderId="10" xfId="0" applyNumberFormat="1" applyFont="1" applyFill="1" applyBorder="1" applyAlignment="1">
      <alignment vertical="center"/>
    </xf>
    <xf numFmtId="184" fontId="3" fillId="35" borderId="10" xfId="0" applyNumberFormat="1" applyFont="1" applyFill="1" applyBorder="1" applyAlignment="1">
      <alignment vertical="center"/>
    </xf>
    <xf numFmtId="185" fontId="3" fillId="35" borderId="10" xfId="48" applyNumberFormat="1" applyFont="1" applyFill="1" applyBorder="1" applyAlignment="1">
      <alignment vertical="center"/>
    </xf>
    <xf numFmtId="186" fontId="3" fillId="0" borderId="17" xfId="0" applyNumberFormat="1" applyFont="1" applyBorder="1" applyAlignment="1">
      <alignment vertical="center"/>
    </xf>
    <xf numFmtId="187" fontId="3" fillId="0" borderId="17" xfId="0" applyNumberFormat="1" applyFont="1" applyBorder="1" applyAlignment="1">
      <alignment vertical="center"/>
    </xf>
    <xf numFmtId="183" fontId="3" fillId="35" borderId="18" xfId="0" applyNumberFormat="1" applyFont="1" applyFill="1" applyBorder="1" applyAlignment="1">
      <alignment vertical="center" shrinkToFit="1"/>
    </xf>
    <xf numFmtId="0" fontId="8" fillId="0" borderId="17" xfId="0" applyFont="1" applyBorder="1" applyAlignment="1">
      <alignment horizontal="justify" vertical="top" wrapText="1"/>
    </xf>
    <xf numFmtId="0" fontId="3" fillId="0" borderId="13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186" fontId="3" fillId="35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87" fontId="3" fillId="35" borderId="10" xfId="0" applyNumberFormat="1" applyFont="1" applyFill="1" applyBorder="1" applyAlignment="1">
      <alignment vertical="center" wrapText="1"/>
    </xf>
    <xf numFmtId="0" fontId="5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showGridLines="0" tabSelected="1" zoomScalePageLayoutView="0" workbookViewId="0" topLeftCell="A1">
      <selection activeCell="C14" sqref="C14"/>
    </sheetView>
  </sheetViews>
  <sheetFormatPr defaultColWidth="9.140625" defaultRowHeight="15"/>
  <cols>
    <col min="1" max="1" width="1.57421875" style="1" customWidth="1"/>
    <col min="2" max="2" width="5.421875" style="1" customWidth="1"/>
    <col min="3" max="3" width="65.140625" style="1" customWidth="1"/>
    <col min="4" max="4" width="10.57421875" style="1" customWidth="1"/>
    <col min="5" max="6" width="12.57421875" style="1" customWidth="1"/>
    <col min="7" max="16384" width="9.00390625" style="1" customWidth="1"/>
  </cols>
  <sheetData>
    <row r="2" ht="18.75" customHeight="1">
      <c r="B2" s="7" t="s">
        <v>37</v>
      </c>
    </row>
    <row r="3" spans="3:6" ht="18.75" customHeight="1">
      <c r="C3" s="10" t="s">
        <v>38</v>
      </c>
      <c r="D3" s="11"/>
      <c r="E3" s="9" t="s">
        <v>39</v>
      </c>
      <c r="F3" s="9" t="s">
        <v>40</v>
      </c>
    </row>
    <row r="4" spans="3:6" ht="46.5" customHeight="1">
      <c r="C4" s="14" t="s">
        <v>19</v>
      </c>
      <c r="D4" s="4"/>
      <c r="E4" s="23">
        <v>35040</v>
      </c>
      <c r="F4" s="2" t="s">
        <v>41</v>
      </c>
    </row>
    <row r="5" spans="3:6" ht="46.5" customHeight="1">
      <c r="C5" s="14" t="s">
        <v>42</v>
      </c>
      <c r="D5" s="4"/>
      <c r="E5" s="23">
        <v>7692</v>
      </c>
      <c r="F5" s="2" t="s">
        <v>43</v>
      </c>
    </row>
    <row r="6" spans="2:6" ht="18.75" customHeight="1">
      <c r="B6" s="6"/>
      <c r="C6" s="13" t="s">
        <v>59</v>
      </c>
      <c r="D6" s="15" t="s">
        <v>58</v>
      </c>
      <c r="E6" s="22">
        <v>0.81</v>
      </c>
      <c r="F6" s="2" t="s">
        <v>44</v>
      </c>
    </row>
    <row r="7" spans="2:6" ht="18.75" customHeight="1">
      <c r="B7" s="6"/>
      <c r="C7" s="13" t="s">
        <v>45</v>
      </c>
      <c r="D7" s="12" t="s">
        <v>20</v>
      </c>
      <c r="E7" s="21">
        <f>VLOOKUP(D7,C14:D15,2,FALSE)</f>
        <v>74100</v>
      </c>
      <c r="F7" s="2" t="s">
        <v>46</v>
      </c>
    </row>
    <row r="8" ht="18.75" customHeight="1"/>
    <row r="9" ht="18.75" customHeight="1">
      <c r="B9" s="5" t="s">
        <v>47</v>
      </c>
    </row>
    <row r="10" spans="3:5" ht="18.75" customHeight="1" thickBot="1">
      <c r="C10" s="8" t="s">
        <v>48</v>
      </c>
      <c r="D10" s="34" t="s">
        <v>0</v>
      </c>
      <c r="E10" s="35"/>
    </row>
    <row r="11" spans="3:5" ht="18.75" customHeight="1" thickBot="1" thickTop="1">
      <c r="C11" s="26">
        <f>(E4*E6)-(E5*D21*D18*E7/1000000)</f>
        <v>7451.6972615999985</v>
      </c>
      <c r="D11" s="4" t="s">
        <v>49</v>
      </c>
      <c r="E11" s="3"/>
    </row>
    <row r="12" ht="15" thickTop="1"/>
    <row r="13" ht="14.25">
      <c r="C13" s="1" t="s">
        <v>112</v>
      </c>
    </row>
    <row r="14" spans="3:5" ht="14.25">
      <c r="C14" s="15" t="s">
        <v>51</v>
      </c>
      <c r="D14" s="20">
        <v>74100</v>
      </c>
      <c r="E14" s="1" t="s">
        <v>26</v>
      </c>
    </row>
    <row r="15" spans="3:5" ht="14.25">
      <c r="C15" s="15" t="s">
        <v>52</v>
      </c>
      <c r="D15" s="20">
        <v>0</v>
      </c>
      <c r="E15" s="1" t="s">
        <v>26</v>
      </c>
    </row>
    <row r="17" ht="14.25">
      <c r="C17" s="1" t="s">
        <v>53</v>
      </c>
    </row>
    <row r="18" spans="3:5" ht="14.25">
      <c r="C18" s="15" t="s">
        <v>51</v>
      </c>
      <c r="D18" s="24">
        <v>42.7</v>
      </c>
      <c r="E18" s="1" t="s">
        <v>54</v>
      </c>
    </row>
    <row r="20" ht="14.25">
      <c r="C20" s="1" t="s">
        <v>55</v>
      </c>
    </row>
    <row r="21" spans="3:5" ht="14.25">
      <c r="C21" s="15" t="s">
        <v>51</v>
      </c>
      <c r="D21" s="25">
        <v>0.86</v>
      </c>
      <c r="E21" s="1" t="s">
        <v>56</v>
      </c>
    </row>
  </sheetData>
  <sheetProtection/>
  <mergeCells count="1">
    <mergeCell ref="D10:E10"/>
  </mergeCells>
  <dataValidations count="1">
    <dataValidation type="list" allowBlank="1" showInputMessage="1" showErrorMessage="1" sqref="D7">
      <formula1>$C$14:$C$15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Header>&amp;LAttachment to GEC’s Demonstration/Feasibility Study Report JFY 2012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1"/>
  <sheetViews>
    <sheetView showGridLines="0" zoomScalePageLayoutView="0" workbookViewId="0" topLeftCell="A1">
      <selection activeCell="C26" sqref="C26"/>
    </sheetView>
  </sheetViews>
  <sheetFormatPr defaultColWidth="9.140625" defaultRowHeight="15"/>
  <cols>
    <col min="1" max="1" width="1.57421875" style="1" customWidth="1"/>
    <col min="2" max="2" width="5.421875" style="1" customWidth="1"/>
    <col min="3" max="3" width="65.140625" style="1" customWidth="1"/>
    <col min="4" max="4" width="10.57421875" style="1" customWidth="1"/>
    <col min="5" max="6" width="12.57421875" style="1" customWidth="1"/>
    <col min="7" max="16384" width="9.00390625" style="1" customWidth="1"/>
  </cols>
  <sheetData>
    <row r="2" ht="18.75" customHeight="1">
      <c r="B2" s="7" t="s">
        <v>15</v>
      </c>
    </row>
    <row r="3" spans="3:6" ht="18.75" customHeight="1">
      <c r="C3" s="10" t="s">
        <v>16</v>
      </c>
      <c r="D3" s="11"/>
      <c r="E3" s="9" t="s">
        <v>2</v>
      </c>
      <c r="F3" s="9" t="s">
        <v>3</v>
      </c>
    </row>
    <row r="4" spans="3:6" ht="46.5" customHeight="1">
      <c r="C4" s="14" t="s">
        <v>19</v>
      </c>
      <c r="D4" s="4"/>
      <c r="E4" s="23">
        <v>35040</v>
      </c>
      <c r="F4" s="2" t="s">
        <v>4</v>
      </c>
    </row>
    <row r="5" spans="3:6" ht="46.5" customHeight="1">
      <c r="C5" s="14" t="s">
        <v>24</v>
      </c>
      <c r="D5" s="4"/>
      <c r="E5" s="23">
        <v>7692</v>
      </c>
      <c r="F5" s="2" t="s">
        <v>35</v>
      </c>
    </row>
    <row r="6" spans="2:6" ht="18.75" customHeight="1">
      <c r="B6" s="6"/>
      <c r="C6" s="13" t="s">
        <v>18</v>
      </c>
      <c r="D6" s="12" t="s">
        <v>8</v>
      </c>
      <c r="E6" s="22">
        <f>VLOOKUP(D6,C24:D31,2,FALSE)</f>
        <v>0.748</v>
      </c>
      <c r="F6" s="2" t="s">
        <v>36</v>
      </c>
    </row>
    <row r="7" spans="2:6" ht="18.75" customHeight="1">
      <c r="B7" s="6"/>
      <c r="C7" s="13" t="s">
        <v>17</v>
      </c>
      <c r="D7" s="12" t="s">
        <v>20</v>
      </c>
      <c r="E7" s="21">
        <f>VLOOKUP(D7,C14:D15,2,FALSE)</f>
        <v>74100</v>
      </c>
      <c r="F7" s="2" t="s">
        <v>27</v>
      </c>
    </row>
    <row r="8" ht="18.75" customHeight="1"/>
    <row r="9" ht="18.75" customHeight="1">
      <c r="B9" s="5" t="s">
        <v>5</v>
      </c>
    </row>
    <row r="10" spans="3:5" ht="18.75" customHeight="1" thickBot="1">
      <c r="C10" s="8" t="s">
        <v>6</v>
      </c>
      <c r="D10" s="34" t="s">
        <v>0</v>
      </c>
      <c r="E10" s="35"/>
    </row>
    <row r="11" spans="3:5" ht="18.75" customHeight="1" thickBot="1" thickTop="1">
      <c r="C11" s="26">
        <f>(E4*E6)-(E5*D21*D18*E7/1000000)</f>
        <v>5279.217261599995</v>
      </c>
      <c r="D11" s="4" t="s">
        <v>1</v>
      </c>
      <c r="E11" s="3"/>
    </row>
    <row r="12" ht="15" thickTop="1"/>
    <row r="13" ht="14.25">
      <c r="C13" s="1" t="s">
        <v>29</v>
      </c>
    </row>
    <row r="14" spans="3:5" ht="14.25">
      <c r="C14" s="15" t="s">
        <v>21</v>
      </c>
      <c r="D14" s="20">
        <v>74100</v>
      </c>
      <c r="E14" s="1" t="s">
        <v>26</v>
      </c>
    </row>
    <row r="15" spans="3:5" ht="14.25">
      <c r="C15" s="15" t="s">
        <v>23</v>
      </c>
      <c r="D15" s="20">
        <v>0</v>
      </c>
      <c r="E15" s="1" t="s">
        <v>26</v>
      </c>
    </row>
    <row r="17" ht="14.25">
      <c r="C17" s="1" t="s">
        <v>31</v>
      </c>
    </row>
    <row r="18" spans="3:5" ht="14.25">
      <c r="C18" s="15" t="s">
        <v>21</v>
      </c>
      <c r="D18" s="24">
        <v>42.7</v>
      </c>
      <c r="E18" s="1" t="s">
        <v>30</v>
      </c>
    </row>
    <row r="20" ht="14.25">
      <c r="C20" s="1" t="s">
        <v>32</v>
      </c>
    </row>
    <row r="21" spans="3:5" ht="14.25">
      <c r="C21" s="15" t="s">
        <v>34</v>
      </c>
      <c r="D21" s="25">
        <v>0.86</v>
      </c>
      <c r="E21" s="1" t="s">
        <v>33</v>
      </c>
    </row>
    <row r="23" ht="14.25">
      <c r="C23" s="1" t="s">
        <v>28</v>
      </c>
    </row>
    <row r="24" spans="3:5" ht="14.25">
      <c r="C24" s="16" t="s">
        <v>7</v>
      </c>
      <c r="D24" s="17">
        <v>0.741</v>
      </c>
      <c r="E24" s="1" t="s">
        <v>25</v>
      </c>
    </row>
    <row r="25" spans="3:5" ht="14.25">
      <c r="C25" s="16" t="s">
        <v>8</v>
      </c>
      <c r="D25" s="18">
        <v>0.748</v>
      </c>
      <c r="E25" s="1" t="s">
        <v>25</v>
      </c>
    </row>
    <row r="26" spans="3:5" ht="14.25">
      <c r="C26" s="16" t="s">
        <v>9</v>
      </c>
      <c r="D26" s="18">
        <v>0.748</v>
      </c>
      <c r="E26" s="1" t="s">
        <v>25</v>
      </c>
    </row>
    <row r="27" spans="3:5" ht="14.25">
      <c r="C27" s="16" t="s">
        <v>10</v>
      </c>
      <c r="D27" s="19">
        <v>1.003</v>
      </c>
      <c r="E27" s="1" t="s">
        <v>25</v>
      </c>
    </row>
    <row r="28" spans="3:5" ht="14.25">
      <c r="C28" s="16" t="s">
        <v>11</v>
      </c>
      <c r="D28" s="17">
        <v>0.82</v>
      </c>
      <c r="E28" s="1" t="s">
        <v>25</v>
      </c>
    </row>
    <row r="29" spans="3:5" ht="14.25">
      <c r="C29" s="16" t="s">
        <v>12</v>
      </c>
      <c r="D29" s="18">
        <v>0.319</v>
      </c>
      <c r="E29" s="1" t="s">
        <v>25</v>
      </c>
    </row>
    <row r="30" spans="3:5" ht="14.25">
      <c r="C30" s="16" t="s">
        <v>13</v>
      </c>
      <c r="D30" s="17">
        <v>0.601</v>
      </c>
      <c r="E30" s="1" t="s">
        <v>25</v>
      </c>
    </row>
    <row r="31" spans="3:5" ht="14.25">
      <c r="C31" s="16" t="s">
        <v>14</v>
      </c>
      <c r="D31" s="18">
        <v>0.568</v>
      </c>
      <c r="E31" s="1" t="s">
        <v>25</v>
      </c>
    </row>
  </sheetData>
  <sheetProtection/>
  <mergeCells count="1">
    <mergeCell ref="D10:E10"/>
  </mergeCells>
  <dataValidations count="2">
    <dataValidation type="list" allowBlank="1" showInputMessage="1" showErrorMessage="1" sqref="D7">
      <formula1>$C$14:$C$15</formula1>
    </dataValidation>
    <dataValidation type="list" allowBlank="1" showInputMessage="1" showErrorMessage="1" sqref="D6">
      <formula1>$C$24:$C$31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Header>&amp;LAttachment to GEC’s Demonstration/Feasibility Study Report JFY 2012
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showGridLines="0" zoomScalePageLayoutView="0" workbookViewId="0" topLeftCell="A1">
      <selection activeCell="C26" sqref="C26"/>
    </sheetView>
  </sheetViews>
  <sheetFormatPr defaultColWidth="9.140625" defaultRowHeight="15"/>
  <cols>
    <col min="1" max="1" width="1.57421875" style="1" customWidth="1"/>
    <col min="2" max="2" width="5.421875" style="1" customWidth="1"/>
    <col min="3" max="3" width="65.140625" style="1" customWidth="1"/>
    <col min="4" max="4" width="10.57421875" style="1" customWidth="1"/>
    <col min="5" max="6" width="12.57421875" style="1" customWidth="1"/>
    <col min="7" max="16384" width="9.00390625" style="1" customWidth="1"/>
  </cols>
  <sheetData>
    <row r="2" ht="18.75" customHeight="1">
      <c r="B2" s="7" t="s">
        <v>37</v>
      </c>
    </row>
    <row r="3" spans="3:6" ht="18.75" customHeight="1">
      <c r="C3" s="10" t="s">
        <v>38</v>
      </c>
      <c r="D3" s="11"/>
      <c r="E3" s="9" t="s">
        <v>39</v>
      </c>
      <c r="F3" s="9" t="s">
        <v>40</v>
      </c>
    </row>
    <row r="4" spans="3:6" ht="46.5" customHeight="1">
      <c r="C4" s="14" t="s">
        <v>19</v>
      </c>
      <c r="D4" s="4"/>
      <c r="E4" s="23">
        <v>35040</v>
      </c>
      <c r="F4" s="2" t="s">
        <v>41</v>
      </c>
    </row>
    <row r="5" spans="3:6" ht="46.5" customHeight="1">
      <c r="C5" s="14" t="s">
        <v>42</v>
      </c>
      <c r="D5" s="4"/>
      <c r="E5" s="23">
        <v>7692</v>
      </c>
      <c r="F5" s="2" t="s">
        <v>43</v>
      </c>
    </row>
    <row r="6" spans="2:6" ht="18.75" customHeight="1">
      <c r="B6" s="6"/>
      <c r="C6" s="13" t="s">
        <v>60</v>
      </c>
      <c r="D6" s="15" t="s">
        <v>61</v>
      </c>
      <c r="E6" s="22">
        <v>0.81</v>
      </c>
      <c r="F6" s="2" t="s">
        <v>44</v>
      </c>
    </row>
    <row r="7" spans="2:6" ht="18.75" customHeight="1">
      <c r="B7" s="6"/>
      <c r="C7" s="13" t="s">
        <v>45</v>
      </c>
      <c r="D7" s="12" t="s">
        <v>22</v>
      </c>
      <c r="E7" s="21">
        <f>VLOOKUP(D7,C14:D15,2,FALSE)</f>
        <v>0</v>
      </c>
      <c r="F7" s="2" t="s">
        <v>46</v>
      </c>
    </row>
    <row r="8" ht="18.75" customHeight="1"/>
    <row r="9" ht="18.75" customHeight="1">
      <c r="B9" s="5" t="s">
        <v>47</v>
      </c>
    </row>
    <row r="10" spans="3:5" ht="18.75" customHeight="1" thickBot="1">
      <c r="C10" s="8" t="s">
        <v>48</v>
      </c>
      <c r="D10" s="34" t="s">
        <v>0</v>
      </c>
      <c r="E10" s="35"/>
    </row>
    <row r="11" spans="3:5" ht="18.75" customHeight="1" thickBot="1" thickTop="1">
      <c r="C11" s="26">
        <f>(E4*E6)-(E5*D21*D18*E7/1000000)</f>
        <v>28382.4</v>
      </c>
      <c r="D11" s="4" t="s">
        <v>49</v>
      </c>
      <c r="E11" s="3"/>
    </row>
    <row r="12" ht="15" thickTop="1"/>
    <row r="13" ht="14.25">
      <c r="C13" s="1" t="s">
        <v>50</v>
      </c>
    </row>
    <row r="14" spans="3:5" ht="14.25">
      <c r="C14" s="15" t="s">
        <v>51</v>
      </c>
      <c r="D14" s="20">
        <v>74100</v>
      </c>
      <c r="E14" s="1" t="s">
        <v>26</v>
      </c>
    </row>
    <row r="15" spans="3:5" ht="14.25">
      <c r="C15" s="15" t="s">
        <v>52</v>
      </c>
      <c r="D15" s="20">
        <v>0</v>
      </c>
      <c r="E15" s="1" t="s">
        <v>26</v>
      </c>
    </row>
    <row r="17" ht="14.25">
      <c r="C17" s="1" t="s">
        <v>53</v>
      </c>
    </row>
    <row r="18" spans="3:5" ht="14.25">
      <c r="C18" s="15" t="s">
        <v>51</v>
      </c>
      <c r="D18" s="24">
        <v>42.7</v>
      </c>
      <c r="E18" s="1" t="s">
        <v>54</v>
      </c>
    </row>
    <row r="20" ht="14.25">
      <c r="C20" s="1" t="s">
        <v>55</v>
      </c>
    </row>
    <row r="21" spans="3:5" ht="14.25">
      <c r="C21" s="15" t="s">
        <v>51</v>
      </c>
      <c r="D21" s="25">
        <v>0.86</v>
      </c>
      <c r="E21" s="1" t="s">
        <v>56</v>
      </c>
    </row>
  </sheetData>
  <sheetProtection/>
  <mergeCells count="1">
    <mergeCell ref="D10:E10"/>
  </mergeCells>
  <dataValidations count="1">
    <dataValidation type="list" allowBlank="1" showInputMessage="1" showErrorMessage="1" sqref="D7">
      <formula1>$C$14:$C$15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Header>&amp;LAttachment to GEC’s Demonstration/Feasibility Study Report JFY 2012
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21"/>
  <sheetViews>
    <sheetView showGridLines="0" zoomScalePageLayoutView="0" workbookViewId="0" topLeftCell="A1">
      <selection activeCell="C32" sqref="C32"/>
    </sheetView>
  </sheetViews>
  <sheetFormatPr defaultColWidth="9.140625" defaultRowHeight="15"/>
  <cols>
    <col min="1" max="1" width="1.57421875" style="1" customWidth="1"/>
    <col min="2" max="2" width="5.421875" style="1" customWidth="1"/>
    <col min="3" max="3" width="65.140625" style="1" customWidth="1"/>
    <col min="4" max="4" width="10.57421875" style="1" customWidth="1"/>
    <col min="5" max="6" width="12.57421875" style="1" customWidth="1"/>
    <col min="7" max="16384" width="9.00390625" style="1" customWidth="1"/>
  </cols>
  <sheetData>
    <row r="2" ht="18.75" customHeight="1">
      <c r="B2" s="7" t="s">
        <v>37</v>
      </c>
    </row>
    <row r="3" spans="3:6" ht="18.75" customHeight="1">
      <c r="C3" s="10" t="s">
        <v>38</v>
      </c>
      <c r="D3" s="11"/>
      <c r="E3" s="9" t="s">
        <v>39</v>
      </c>
      <c r="F3" s="9" t="s">
        <v>40</v>
      </c>
    </row>
    <row r="4" spans="3:6" ht="46.5" customHeight="1">
      <c r="C4" s="14" t="s">
        <v>19</v>
      </c>
      <c r="D4" s="4"/>
      <c r="E4" s="23">
        <v>35040</v>
      </c>
      <c r="F4" s="2" t="s">
        <v>41</v>
      </c>
    </row>
    <row r="5" spans="3:6" ht="46.5" customHeight="1">
      <c r="C5" s="14" t="s">
        <v>42</v>
      </c>
      <c r="D5" s="4"/>
      <c r="E5" s="23">
        <v>7692</v>
      </c>
      <c r="F5" s="2" t="s">
        <v>43</v>
      </c>
    </row>
    <row r="6" spans="2:6" ht="18.75" customHeight="1">
      <c r="B6" s="6"/>
      <c r="C6" s="13" t="s">
        <v>62</v>
      </c>
      <c r="D6" s="15" t="s">
        <v>63</v>
      </c>
      <c r="E6" s="22">
        <v>0.83</v>
      </c>
      <c r="F6" s="2" t="s">
        <v>44</v>
      </c>
    </row>
    <row r="7" spans="2:6" ht="18.75" customHeight="1">
      <c r="B7" s="6"/>
      <c r="C7" s="13" t="s">
        <v>45</v>
      </c>
      <c r="D7" s="12" t="s">
        <v>20</v>
      </c>
      <c r="E7" s="21">
        <f>VLOOKUP(D7,C14:D15,2,FALSE)</f>
        <v>74100</v>
      </c>
      <c r="F7" s="2" t="s">
        <v>46</v>
      </c>
    </row>
    <row r="8" ht="18.75" customHeight="1"/>
    <row r="9" ht="18.75" customHeight="1">
      <c r="B9" s="5" t="s">
        <v>47</v>
      </c>
    </row>
    <row r="10" spans="3:5" ht="18.75" customHeight="1" thickBot="1">
      <c r="C10" s="8" t="s">
        <v>48</v>
      </c>
      <c r="D10" s="34" t="s">
        <v>0</v>
      </c>
      <c r="E10" s="35"/>
    </row>
    <row r="11" spans="3:5" ht="18.75" customHeight="1" thickBot="1" thickTop="1">
      <c r="C11" s="26">
        <f>(E4*E6)-(E5*D21*D18*E7/1000000)</f>
        <v>8152.497261599994</v>
      </c>
      <c r="D11" s="4" t="s">
        <v>49</v>
      </c>
      <c r="E11" s="3"/>
    </row>
    <row r="12" ht="15" thickTop="1"/>
    <row r="13" ht="14.25">
      <c r="C13" s="1" t="s">
        <v>50</v>
      </c>
    </row>
    <row r="14" spans="3:5" ht="14.25">
      <c r="C14" s="15" t="s">
        <v>51</v>
      </c>
      <c r="D14" s="20">
        <v>74100</v>
      </c>
      <c r="E14" s="1" t="s">
        <v>26</v>
      </c>
    </row>
    <row r="15" spans="3:5" ht="14.25">
      <c r="C15" s="15" t="s">
        <v>52</v>
      </c>
      <c r="D15" s="20">
        <v>0</v>
      </c>
      <c r="E15" s="1" t="s">
        <v>26</v>
      </c>
    </row>
    <row r="17" ht="14.25">
      <c r="C17" s="1" t="s">
        <v>53</v>
      </c>
    </row>
    <row r="18" spans="3:5" ht="14.25">
      <c r="C18" s="15" t="s">
        <v>51</v>
      </c>
      <c r="D18" s="24">
        <v>42.7</v>
      </c>
      <c r="E18" s="1" t="s">
        <v>54</v>
      </c>
    </row>
    <row r="20" ht="14.25">
      <c r="C20" s="1" t="s">
        <v>55</v>
      </c>
    </row>
    <row r="21" spans="3:5" ht="14.25">
      <c r="C21" s="15" t="s">
        <v>51</v>
      </c>
      <c r="D21" s="25">
        <v>0.86</v>
      </c>
      <c r="E21" s="1" t="s">
        <v>56</v>
      </c>
    </row>
  </sheetData>
  <sheetProtection/>
  <mergeCells count="1">
    <mergeCell ref="D10:E10"/>
  </mergeCells>
  <dataValidations count="1">
    <dataValidation type="list" allowBlank="1" showInputMessage="1" showErrorMessage="1" sqref="D7">
      <formula1>$C$14:$C$15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1" r:id="rId1"/>
  <headerFooter alignWithMargins="0">
    <oddHeader>&amp;LAttachment to GEC’s Demonstration/Feasibility Study Report JFY 2012
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8"/>
  <sheetViews>
    <sheetView showGridLines="0" zoomScalePageLayoutView="0" workbookViewId="0" topLeftCell="A1">
      <selection activeCell="C26" sqref="C26"/>
    </sheetView>
  </sheetViews>
  <sheetFormatPr defaultColWidth="9.140625" defaultRowHeight="15"/>
  <cols>
    <col min="1" max="1" width="1.57421875" style="1" customWidth="1"/>
    <col min="2" max="2" width="5.421875" style="1" customWidth="1"/>
    <col min="3" max="3" width="65.140625" style="1" customWidth="1"/>
    <col min="4" max="4" width="15.421875" style="1" customWidth="1"/>
    <col min="5" max="6" width="12.57421875" style="1" customWidth="1"/>
    <col min="7" max="16384" width="9.00390625" style="1" customWidth="1"/>
  </cols>
  <sheetData>
    <row r="2" ht="18.75" customHeight="1">
      <c r="B2" s="7" t="s">
        <v>64</v>
      </c>
    </row>
    <row r="3" spans="3:6" ht="18.75" customHeight="1">
      <c r="C3" s="10" t="s">
        <v>65</v>
      </c>
      <c r="D3" s="11"/>
      <c r="E3" s="9" t="s">
        <v>66</v>
      </c>
      <c r="F3" s="9" t="s">
        <v>67</v>
      </c>
    </row>
    <row r="4" spans="3:6" ht="46.5" customHeight="1">
      <c r="C4" s="14" t="s">
        <v>19</v>
      </c>
      <c r="D4" s="4"/>
      <c r="E4" s="23">
        <v>35040</v>
      </c>
      <c r="F4" s="2" t="s">
        <v>68</v>
      </c>
    </row>
    <row r="5" spans="3:6" ht="46.5" customHeight="1">
      <c r="C5" s="14" t="s">
        <v>69</v>
      </c>
      <c r="D5" s="4"/>
      <c r="E5" s="23">
        <v>7692</v>
      </c>
      <c r="F5" s="2" t="s">
        <v>70</v>
      </c>
    </row>
    <row r="6" spans="2:6" s="32" customFormat="1" ht="40.5" customHeight="1">
      <c r="B6" s="28"/>
      <c r="C6" s="14" t="s">
        <v>110</v>
      </c>
      <c r="D6" s="29" t="s">
        <v>95</v>
      </c>
      <c r="E6" s="30">
        <f>VLOOKUP(D6,C24:D38,2,FALSE)</f>
        <v>0.8</v>
      </c>
      <c r="F6" s="31" t="s">
        <v>71</v>
      </c>
    </row>
    <row r="7" spans="2:6" ht="18.75" customHeight="1">
      <c r="B7" s="6"/>
      <c r="C7" s="13" t="s">
        <v>72</v>
      </c>
      <c r="D7" s="12" t="s">
        <v>20</v>
      </c>
      <c r="E7" s="21">
        <f>VLOOKUP(D7,C14:D15,2,FALSE)</f>
        <v>74100</v>
      </c>
      <c r="F7" s="2" t="s">
        <v>73</v>
      </c>
    </row>
    <row r="8" ht="18.75" customHeight="1"/>
    <row r="9" ht="18.75" customHeight="1">
      <c r="B9" s="5" t="s">
        <v>74</v>
      </c>
    </row>
    <row r="10" spans="3:5" ht="18.75" customHeight="1" thickBot="1">
      <c r="C10" s="8" t="s">
        <v>75</v>
      </c>
      <c r="D10" s="34" t="s">
        <v>0</v>
      </c>
      <c r="E10" s="35"/>
    </row>
    <row r="11" spans="3:5" ht="18.75" customHeight="1" thickBot="1" thickTop="1">
      <c r="C11" s="26">
        <f>(E4*E6)-(E5*D21*D18*E7/1000000)</f>
        <v>7101.297261599997</v>
      </c>
      <c r="D11" s="4" t="s">
        <v>76</v>
      </c>
      <c r="E11" s="3"/>
    </row>
    <row r="12" ht="15" thickTop="1"/>
    <row r="13" ht="14.25">
      <c r="C13" s="1" t="s">
        <v>77</v>
      </c>
    </row>
    <row r="14" spans="3:5" ht="14.25">
      <c r="C14" s="15" t="s">
        <v>78</v>
      </c>
      <c r="D14" s="20">
        <v>74100</v>
      </c>
      <c r="E14" s="1" t="s">
        <v>26</v>
      </c>
    </row>
    <row r="15" spans="3:5" ht="14.25">
      <c r="C15" s="15" t="s">
        <v>79</v>
      </c>
      <c r="D15" s="20">
        <v>0</v>
      </c>
      <c r="E15" s="1" t="s">
        <v>26</v>
      </c>
    </row>
    <row r="17" ht="14.25">
      <c r="C17" s="1" t="s">
        <v>80</v>
      </c>
    </row>
    <row r="18" spans="3:5" ht="14.25">
      <c r="C18" s="15" t="s">
        <v>78</v>
      </c>
      <c r="D18" s="24">
        <v>42.7</v>
      </c>
      <c r="E18" s="1" t="s">
        <v>81</v>
      </c>
    </row>
    <row r="20" ht="14.25">
      <c r="C20" s="1" t="s">
        <v>82</v>
      </c>
    </row>
    <row r="21" spans="3:5" ht="14.25">
      <c r="C21" s="15" t="s">
        <v>78</v>
      </c>
      <c r="D21" s="25">
        <v>0.86</v>
      </c>
      <c r="E21" s="1" t="s">
        <v>83</v>
      </c>
    </row>
    <row r="23" ht="14.25">
      <c r="C23" s="1" t="s">
        <v>28</v>
      </c>
    </row>
    <row r="24" spans="3:5" ht="14.25">
      <c r="C24" s="27" t="s">
        <v>86</v>
      </c>
      <c r="D24" s="24">
        <v>2.4</v>
      </c>
      <c r="E24" s="1" t="s">
        <v>25</v>
      </c>
    </row>
    <row r="25" spans="3:5" ht="14.25">
      <c r="C25" s="27" t="s">
        <v>84</v>
      </c>
      <c r="D25" s="24">
        <v>1.4</v>
      </c>
      <c r="E25" s="1" t="s">
        <v>25</v>
      </c>
    </row>
    <row r="26" spans="3:5" ht="14.25">
      <c r="C26" s="27" t="s">
        <v>85</v>
      </c>
      <c r="D26" s="24">
        <v>1.2</v>
      </c>
      <c r="E26" s="1" t="s">
        <v>25</v>
      </c>
    </row>
    <row r="27" spans="3:5" ht="14.25">
      <c r="C27" s="27" t="s">
        <v>88</v>
      </c>
      <c r="D27" s="24">
        <v>1.9</v>
      </c>
      <c r="E27" s="1" t="s">
        <v>25</v>
      </c>
    </row>
    <row r="28" spans="3:5" ht="14.25">
      <c r="C28" s="27" t="s">
        <v>89</v>
      </c>
      <c r="D28" s="24">
        <v>1.3</v>
      </c>
      <c r="E28" s="1" t="s">
        <v>25</v>
      </c>
    </row>
    <row r="29" spans="3:5" ht="14.25">
      <c r="C29" s="27" t="s">
        <v>90</v>
      </c>
      <c r="D29" s="24">
        <v>1.1</v>
      </c>
      <c r="E29" s="1" t="s">
        <v>25</v>
      </c>
    </row>
    <row r="30" spans="3:5" ht="14.25">
      <c r="C30" s="27" t="s">
        <v>91</v>
      </c>
      <c r="D30" s="24">
        <v>1.3</v>
      </c>
      <c r="E30" s="1" t="s">
        <v>25</v>
      </c>
    </row>
    <row r="31" spans="3:5" ht="14.25">
      <c r="C31" s="27" t="s">
        <v>92</v>
      </c>
      <c r="D31" s="24">
        <v>1</v>
      </c>
      <c r="E31" s="1" t="s">
        <v>25</v>
      </c>
    </row>
    <row r="32" spans="3:5" ht="14.25">
      <c r="C32" s="27" t="s">
        <v>93</v>
      </c>
      <c r="D32" s="24">
        <v>1</v>
      </c>
      <c r="E32" s="1" t="s">
        <v>25</v>
      </c>
    </row>
    <row r="33" spans="3:5" ht="14.25">
      <c r="C33" s="27" t="s">
        <v>94</v>
      </c>
      <c r="D33" s="24">
        <v>0.9</v>
      </c>
      <c r="E33" s="1" t="s">
        <v>25</v>
      </c>
    </row>
    <row r="34" spans="3:5" ht="14.25">
      <c r="C34" s="27" t="s">
        <v>87</v>
      </c>
      <c r="D34" s="24">
        <v>0.8</v>
      </c>
      <c r="E34" s="1" t="s">
        <v>25</v>
      </c>
    </row>
    <row r="35" spans="3:5" ht="14.25">
      <c r="C35" s="27" t="s">
        <v>98</v>
      </c>
      <c r="D35" s="24">
        <v>0.8</v>
      </c>
      <c r="E35" s="1" t="s">
        <v>25</v>
      </c>
    </row>
    <row r="36" spans="3:5" ht="14.25">
      <c r="C36" s="27" t="s">
        <v>96</v>
      </c>
      <c r="D36" s="24">
        <v>0.8</v>
      </c>
      <c r="E36" s="1" t="s">
        <v>25</v>
      </c>
    </row>
    <row r="37" spans="3:5" ht="14.25">
      <c r="C37" s="27" t="s">
        <v>97</v>
      </c>
      <c r="D37" s="24">
        <v>0.8</v>
      </c>
      <c r="E37" s="1" t="s">
        <v>25</v>
      </c>
    </row>
    <row r="38" spans="3:5" ht="14.25">
      <c r="C38" s="27" t="s">
        <v>99</v>
      </c>
      <c r="D38" s="24">
        <v>0.8</v>
      </c>
      <c r="E38" s="1" t="s">
        <v>25</v>
      </c>
    </row>
  </sheetData>
  <sheetProtection/>
  <mergeCells count="1">
    <mergeCell ref="D10:E10"/>
  </mergeCells>
  <dataValidations count="2">
    <dataValidation type="list" allowBlank="1" showInputMessage="1" showErrorMessage="1" sqref="D7">
      <formula1>$C$14:$C$15</formula1>
    </dataValidation>
    <dataValidation type="list" allowBlank="1" showInputMessage="1" showErrorMessage="1" sqref="D6">
      <formula1>$C$24:$C$38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alignWithMargins="0">
    <oddHeader>&amp;LAttachment to GEC’s Demonstration/Feasibility Study Report JFY 2012
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39"/>
  <sheetViews>
    <sheetView showGridLines="0" zoomScalePageLayoutView="0" workbookViewId="0" topLeftCell="A1">
      <selection activeCell="C26" sqref="C26"/>
    </sheetView>
  </sheetViews>
  <sheetFormatPr defaultColWidth="9.140625" defaultRowHeight="15"/>
  <cols>
    <col min="1" max="1" width="1.57421875" style="1" customWidth="1"/>
    <col min="2" max="2" width="5.421875" style="1" customWidth="1"/>
    <col min="3" max="3" width="65.140625" style="1" customWidth="1"/>
    <col min="4" max="4" width="15.421875" style="1" customWidth="1"/>
    <col min="5" max="6" width="12.57421875" style="1" customWidth="1"/>
    <col min="7" max="16384" width="9.00390625" style="1" customWidth="1"/>
  </cols>
  <sheetData>
    <row r="2" ht="18.75" customHeight="1">
      <c r="B2" s="7" t="s">
        <v>37</v>
      </c>
    </row>
    <row r="3" spans="3:6" ht="18.75" customHeight="1">
      <c r="C3" s="10" t="s">
        <v>38</v>
      </c>
      <c r="D3" s="11"/>
      <c r="E3" s="9" t="s">
        <v>39</v>
      </c>
      <c r="F3" s="9" t="s">
        <v>40</v>
      </c>
    </row>
    <row r="4" spans="3:6" ht="46.5" customHeight="1">
      <c r="C4" s="14" t="s">
        <v>19</v>
      </c>
      <c r="D4" s="4"/>
      <c r="E4" s="23">
        <v>35040</v>
      </c>
      <c r="F4" s="2" t="s">
        <v>41</v>
      </c>
    </row>
    <row r="5" spans="3:6" ht="46.5" customHeight="1">
      <c r="C5" s="14" t="s">
        <v>42</v>
      </c>
      <c r="D5" s="4"/>
      <c r="E5" s="23">
        <v>7692</v>
      </c>
      <c r="F5" s="2" t="s">
        <v>43</v>
      </c>
    </row>
    <row r="6" spans="2:6" s="32" customFormat="1" ht="40.5" customHeight="1">
      <c r="B6" s="28"/>
      <c r="C6" s="14" t="s">
        <v>111</v>
      </c>
      <c r="D6" s="29" t="s">
        <v>95</v>
      </c>
      <c r="E6" s="33">
        <f>VLOOKUP(D6,C24:D39,2,FALSE)</f>
        <v>0.8</v>
      </c>
      <c r="F6" s="31" t="s">
        <v>44</v>
      </c>
    </row>
    <row r="7" spans="2:6" ht="18.75" customHeight="1">
      <c r="B7" s="6"/>
      <c r="C7" s="13" t="s">
        <v>45</v>
      </c>
      <c r="D7" s="12" t="s">
        <v>22</v>
      </c>
      <c r="E7" s="21">
        <f>VLOOKUP(D7,C14:D15,2,FALSE)</f>
        <v>0</v>
      </c>
      <c r="F7" s="2" t="s">
        <v>46</v>
      </c>
    </row>
    <row r="8" ht="18.75" customHeight="1"/>
    <row r="9" ht="18.75" customHeight="1">
      <c r="B9" s="5" t="s">
        <v>47</v>
      </c>
    </row>
    <row r="10" spans="3:5" ht="18.75" customHeight="1" thickBot="1">
      <c r="C10" s="8" t="s">
        <v>48</v>
      </c>
      <c r="D10" s="34" t="s">
        <v>0</v>
      </c>
      <c r="E10" s="35"/>
    </row>
    <row r="11" spans="3:5" ht="18.75" customHeight="1" thickBot="1" thickTop="1">
      <c r="C11" s="26">
        <f>(E4*E6)-(E5*D21*D18*E7/1000000)</f>
        <v>28032</v>
      </c>
      <c r="D11" s="4" t="s">
        <v>49</v>
      </c>
      <c r="E11" s="3"/>
    </row>
    <row r="12" ht="15" thickTop="1"/>
    <row r="13" ht="14.25">
      <c r="C13" s="1" t="s">
        <v>50</v>
      </c>
    </row>
    <row r="14" spans="3:5" ht="14.25">
      <c r="C14" s="15" t="s">
        <v>51</v>
      </c>
      <c r="D14" s="20">
        <v>74100</v>
      </c>
      <c r="E14" s="1" t="s">
        <v>26</v>
      </c>
    </row>
    <row r="15" spans="3:5" ht="14.25">
      <c r="C15" s="15" t="s">
        <v>52</v>
      </c>
      <c r="D15" s="20">
        <v>0</v>
      </c>
      <c r="E15" s="1" t="s">
        <v>26</v>
      </c>
    </row>
    <row r="17" ht="14.25">
      <c r="C17" s="1" t="s">
        <v>53</v>
      </c>
    </row>
    <row r="18" spans="3:5" ht="14.25">
      <c r="C18" s="15" t="s">
        <v>51</v>
      </c>
      <c r="D18" s="24">
        <v>42.7</v>
      </c>
      <c r="E18" s="1" t="s">
        <v>54</v>
      </c>
    </row>
    <row r="20" ht="14.25">
      <c r="C20" s="1" t="s">
        <v>55</v>
      </c>
    </row>
    <row r="21" spans="3:5" ht="14.25">
      <c r="C21" s="15" t="s">
        <v>51</v>
      </c>
      <c r="D21" s="25">
        <v>0.86</v>
      </c>
      <c r="E21" s="1" t="s">
        <v>56</v>
      </c>
    </row>
    <row r="23" ht="14.25">
      <c r="C23" s="1" t="s">
        <v>57</v>
      </c>
    </row>
    <row r="24" spans="3:5" ht="14.25">
      <c r="C24" s="27" t="s">
        <v>100</v>
      </c>
      <c r="D24" s="24">
        <v>2.4</v>
      </c>
      <c r="E24" s="1" t="s">
        <v>25</v>
      </c>
    </row>
    <row r="25" spans="3:5" ht="14.25">
      <c r="C25" s="27" t="s">
        <v>101</v>
      </c>
      <c r="D25" s="24">
        <v>1.4</v>
      </c>
      <c r="E25" s="1" t="s">
        <v>25</v>
      </c>
    </row>
    <row r="26" spans="3:5" ht="14.25">
      <c r="C26" s="27" t="s">
        <v>102</v>
      </c>
      <c r="D26" s="24">
        <v>1.2</v>
      </c>
      <c r="E26" s="1" t="s">
        <v>25</v>
      </c>
    </row>
    <row r="27" spans="3:5" ht="14.25">
      <c r="C27" s="27" t="s">
        <v>88</v>
      </c>
      <c r="D27" s="24">
        <v>1.9</v>
      </c>
      <c r="E27" s="1" t="s">
        <v>25</v>
      </c>
    </row>
    <row r="28" spans="3:5" ht="14.25">
      <c r="C28" s="27" t="s">
        <v>89</v>
      </c>
      <c r="D28" s="24">
        <v>1.3</v>
      </c>
      <c r="E28" s="1" t="s">
        <v>25</v>
      </c>
    </row>
    <row r="29" spans="3:5" ht="14.25">
      <c r="C29" s="27" t="s">
        <v>90</v>
      </c>
      <c r="D29" s="24">
        <v>1.1</v>
      </c>
      <c r="E29" s="1" t="s">
        <v>25</v>
      </c>
    </row>
    <row r="30" spans="3:5" ht="14.25">
      <c r="C30" s="27" t="s">
        <v>91</v>
      </c>
      <c r="D30" s="24">
        <v>1.3</v>
      </c>
      <c r="E30" s="1" t="s">
        <v>25</v>
      </c>
    </row>
    <row r="31" spans="3:5" ht="14.25">
      <c r="C31" s="27" t="s">
        <v>92</v>
      </c>
      <c r="D31" s="24">
        <v>1</v>
      </c>
      <c r="E31" s="1" t="s">
        <v>25</v>
      </c>
    </row>
    <row r="32" spans="3:5" ht="14.25">
      <c r="C32" s="27" t="s">
        <v>93</v>
      </c>
      <c r="D32" s="24">
        <v>1</v>
      </c>
      <c r="E32" s="1" t="s">
        <v>25</v>
      </c>
    </row>
    <row r="33" spans="3:5" ht="14.25">
      <c r="C33" s="27" t="s">
        <v>103</v>
      </c>
      <c r="D33" s="24">
        <v>0.9</v>
      </c>
      <c r="E33" s="1" t="s">
        <v>25</v>
      </c>
    </row>
    <row r="34" spans="3:5" ht="14.25">
      <c r="C34" s="27" t="s">
        <v>104</v>
      </c>
      <c r="D34" s="24">
        <v>0.8</v>
      </c>
      <c r="E34" s="1" t="s">
        <v>25</v>
      </c>
    </row>
    <row r="35" spans="3:5" ht="14.25">
      <c r="C35" s="27" t="s">
        <v>105</v>
      </c>
      <c r="D35" s="24">
        <v>0.8</v>
      </c>
      <c r="E35" s="1" t="s">
        <v>25</v>
      </c>
    </row>
    <row r="36" spans="3:5" ht="14.25">
      <c r="C36" s="27" t="s">
        <v>106</v>
      </c>
      <c r="D36" s="24">
        <v>0.8</v>
      </c>
      <c r="E36" s="1" t="s">
        <v>25</v>
      </c>
    </row>
    <row r="37" spans="3:5" ht="14.25">
      <c r="C37" s="27" t="s">
        <v>107</v>
      </c>
      <c r="D37" s="24">
        <v>0.8</v>
      </c>
      <c r="E37" s="1" t="s">
        <v>25</v>
      </c>
    </row>
    <row r="38" spans="3:5" ht="14.25">
      <c r="C38" s="27" t="s">
        <v>108</v>
      </c>
      <c r="D38" s="24">
        <v>0.8</v>
      </c>
      <c r="E38" s="1" t="s">
        <v>25</v>
      </c>
    </row>
    <row r="39" spans="3:5" ht="14.25">
      <c r="C39" s="27" t="s">
        <v>109</v>
      </c>
      <c r="D39" s="25">
        <v>0.83</v>
      </c>
      <c r="E39" s="1" t="s">
        <v>25</v>
      </c>
    </row>
  </sheetData>
  <sheetProtection/>
  <mergeCells count="1">
    <mergeCell ref="D10:E10"/>
  </mergeCells>
  <dataValidations count="2">
    <dataValidation type="list" allowBlank="1" showInputMessage="1" showErrorMessage="1" sqref="D7">
      <formula1>$C$14:$C$15</formula1>
    </dataValidation>
    <dataValidation type="list" allowBlank="1" showInputMessage="1" showErrorMessage="1" sqref="D6">
      <formula1>$C$24:$C$39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  <headerFooter alignWithMargins="0">
    <oddHeader>&amp;LAttachment to GEC’s Demonstration/Feasibility Study Report JFY 2012
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Motoda</dc:creator>
  <cp:keywords/>
  <dc:description/>
  <cp:lastModifiedBy>hitz</cp:lastModifiedBy>
  <cp:lastPrinted>2013-02-26T03:33:15Z</cp:lastPrinted>
  <dcterms:created xsi:type="dcterms:W3CDTF">2012-01-13T02:28:29Z</dcterms:created>
  <dcterms:modified xsi:type="dcterms:W3CDTF">2013-03-01T05:54:08Z</dcterms:modified>
  <cp:category/>
  <cp:version/>
  <cp:contentType/>
  <cp:contentStatus/>
</cp:coreProperties>
</file>